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udolphj\Downloads\"/>
    </mc:Choice>
  </mc:AlternateContent>
  <workbookProtection workbookAlgorithmName="SHA-512" workbookHashValue="x7wrI0qj1MooKy/ImTyP1p7FvjmibWQGpSBUvEdP5Ay0Yh8XcfqX0PzJHrb4PnwGYZ6zxTWuGTUirlAptJNnDg==" workbookSaltValue="km/Ulo1monqysjcf6s44Hw==" workbookSpinCount="100000" lockStructure="1"/>
  <bookViews>
    <workbookView xWindow="0" yWindow="0" windowWidth="23040" windowHeight="8925" tabRatio="819"/>
  </bookViews>
  <sheets>
    <sheet name="ASA1" sheetId="11" r:id="rId1"/>
    <sheet name="ASA2" sheetId="3" r:id="rId2"/>
    <sheet name="ASA3" sheetId="22" r:id="rId3"/>
    <sheet name="PublishedSum 4" sheetId="16" r:id="rId4"/>
    <sheet name="Salary Sched 5" sheetId="13" r:id="rId5"/>
    <sheet name="Paym 6 (over $2,500)" sheetId="18" r:id="rId6"/>
    <sheet name="Paym 7 ($1000 to $2500)" sheetId="19" r:id="rId7"/>
    <sheet name="Paym 8 ($500 to $999)" sheetId="2" r:id="rId8"/>
    <sheet name="9 Contracts Exceeding 25,000" sheetId="20" r:id="rId9"/>
  </sheets>
  <calcPr calcId="162913"/>
</workbook>
</file>

<file path=xl/calcChain.xml><?xml version="1.0" encoding="utf-8"?>
<calcChain xmlns="http://schemas.openxmlformats.org/spreadsheetml/2006/main">
  <c r="B7" i="13" l="1"/>
  <c r="B6" i="13"/>
  <c r="E21" i="16"/>
  <c r="F21" i="16"/>
  <c r="G21" i="16"/>
  <c r="H21" i="16"/>
  <c r="I21" i="16"/>
  <c r="J21" i="16"/>
  <c r="K21" i="16"/>
  <c r="L21" i="16"/>
  <c r="M21" i="16"/>
  <c r="D40" i="11"/>
  <c r="A6" i="18" l="1"/>
  <c r="A5" i="18"/>
  <c r="H45" i="11" l="1"/>
  <c r="H47" i="11" s="1"/>
  <c r="H44" i="11"/>
  <c r="B23" i="16"/>
  <c r="M22" i="16"/>
  <c r="L22" i="16"/>
  <c r="K22" i="16"/>
  <c r="J22" i="16"/>
  <c r="I22" i="16"/>
  <c r="H22" i="16"/>
  <c r="G22" i="16"/>
  <c r="F22" i="16"/>
  <c r="E22" i="16"/>
  <c r="B21" i="16"/>
  <c r="M17" i="16"/>
  <c r="L17" i="16"/>
  <c r="K17" i="16"/>
  <c r="J17" i="16"/>
  <c r="I17" i="16"/>
  <c r="H17" i="16"/>
  <c r="G17" i="16"/>
  <c r="F17" i="16"/>
  <c r="E17" i="16"/>
  <c r="M16" i="16"/>
  <c r="L16" i="16"/>
  <c r="K16" i="16"/>
  <c r="J16" i="16"/>
  <c r="I16" i="16"/>
  <c r="H16" i="16"/>
  <c r="G16" i="16"/>
  <c r="F16" i="16"/>
  <c r="E16" i="16"/>
  <c r="I15" i="16"/>
  <c r="H15" i="16"/>
  <c r="F15" i="16"/>
  <c r="E15" i="16"/>
  <c r="M14" i="16"/>
  <c r="L14" i="16"/>
  <c r="K14" i="16"/>
  <c r="J14" i="16"/>
  <c r="I14" i="16"/>
  <c r="H14" i="16"/>
  <c r="G14" i="16"/>
  <c r="F14" i="16"/>
  <c r="E14" i="16"/>
  <c r="K26" i="22"/>
  <c r="M20" i="16" s="1"/>
  <c r="J26" i="22"/>
  <c r="L20" i="16" s="1"/>
  <c r="I26" i="22"/>
  <c r="K20" i="16" s="1"/>
  <c r="H26" i="22"/>
  <c r="J20" i="16" s="1"/>
  <c r="G26" i="22"/>
  <c r="I20" i="16" s="1"/>
  <c r="F26" i="22"/>
  <c r="H20" i="16" s="1"/>
  <c r="E26" i="22"/>
  <c r="G20" i="16" s="1"/>
  <c r="D26" i="22"/>
  <c r="F20" i="16" s="1"/>
  <c r="C26" i="22"/>
  <c r="E20" i="16" s="1"/>
  <c r="K21" i="22"/>
  <c r="J21" i="22"/>
  <c r="H21" i="22"/>
  <c r="G21" i="22"/>
  <c r="F21" i="22"/>
  <c r="E21" i="22"/>
  <c r="D21" i="22"/>
  <c r="C21" i="22"/>
  <c r="K20" i="22"/>
  <c r="M19" i="16" s="1"/>
  <c r="K22" i="22"/>
  <c r="J20" i="22"/>
  <c r="L19" i="16" s="1"/>
  <c r="J22" i="22"/>
  <c r="H20" i="22"/>
  <c r="J19" i="16" s="1"/>
  <c r="G20" i="22"/>
  <c r="G22" i="22" s="1"/>
  <c r="F20" i="22"/>
  <c r="H19" i="16" s="1"/>
  <c r="F22" i="22"/>
  <c r="E20" i="22"/>
  <c r="E22" i="22" s="1"/>
  <c r="D20" i="22"/>
  <c r="F19" i="16" s="1"/>
  <c r="C20" i="22"/>
  <c r="E19" i="16" s="1"/>
  <c r="K11" i="22"/>
  <c r="M18" i="16" s="1"/>
  <c r="J11" i="22"/>
  <c r="L18" i="16" s="1"/>
  <c r="J13" i="22"/>
  <c r="I11" i="22"/>
  <c r="I13" i="22" s="1"/>
  <c r="K18" i="16"/>
  <c r="I23" i="22"/>
  <c r="I27" i="22" s="1"/>
  <c r="I30" i="22" s="1"/>
  <c r="K23" i="16" s="1"/>
  <c r="H11" i="22"/>
  <c r="H13" i="22" s="1"/>
  <c r="J18" i="16"/>
  <c r="G11" i="22"/>
  <c r="I18" i="16" s="1"/>
  <c r="F11" i="22"/>
  <c r="H18" i="16" s="1"/>
  <c r="E11" i="22"/>
  <c r="G18" i="16"/>
  <c r="D11" i="22"/>
  <c r="D13" i="22" s="1"/>
  <c r="F18" i="16"/>
  <c r="C11" i="22"/>
  <c r="E18" i="16" s="1"/>
  <c r="D26" i="11"/>
  <c r="K27" i="3"/>
  <c r="K30" i="3" s="1"/>
  <c r="K34" i="3" s="1"/>
  <c r="J27" i="3"/>
  <c r="J30" i="3"/>
  <c r="J34" i="3" s="1"/>
  <c r="H27" i="3"/>
  <c r="H30" i="3" s="1"/>
  <c r="H34" i="3" s="1"/>
  <c r="G27" i="3"/>
  <c r="G30" i="3"/>
  <c r="G34" i="3" s="1"/>
  <c r="F27" i="3"/>
  <c r="F30" i="3" s="1"/>
  <c r="F34" i="3" s="1"/>
  <c r="E27" i="3"/>
  <c r="E30" i="3"/>
  <c r="E34" i="3" s="1"/>
  <c r="D27" i="3"/>
  <c r="D30" i="3" s="1"/>
  <c r="D34" i="3" s="1"/>
  <c r="C27" i="3"/>
  <c r="C30" i="3"/>
  <c r="C34" i="3" s="1"/>
  <c r="I27" i="3"/>
  <c r="I30" i="3" s="1"/>
  <c r="I34" i="3" s="1"/>
  <c r="J44" i="11"/>
  <c r="J45" i="11" s="1"/>
  <c r="A7" i="2"/>
  <c r="A6" i="2"/>
  <c r="B7" i="19"/>
  <c r="B6" i="19"/>
  <c r="B6" i="16"/>
  <c r="D46" i="11"/>
  <c r="K16" i="3"/>
  <c r="J16" i="3"/>
  <c r="I16" i="3"/>
  <c r="H16" i="3"/>
  <c r="G16" i="3"/>
  <c r="F16" i="3"/>
  <c r="E16" i="3"/>
  <c r="D16" i="3"/>
  <c r="C16" i="3"/>
  <c r="E13" i="22"/>
  <c r="G13" i="22"/>
  <c r="J23" i="22"/>
  <c r="J27" i="22" s="1"/>
  <c r="J30" i="22" s="1"/>
  <c r="L23" i="16" s="1"/>
  <c r="K23" i="22" l="1"/>
  <c r="K27" i="22" s="1"/>
  <c r="K30" i="22" s="1"/>
  <c r="M23" i="16" s="1"/>
  <c r="H22" i="22"/>
  <c r="I19" i="16"/>
  <c r="G23" i="22"/>
  <c r="G27" i="22" s="1"/>
  <c r="G30" i="22" s="1"/>
  <c r="I23" i="16" s="1"/>
  <c r="G19" i="16"/>
  <c r="E23" i="22"/>
  <c r="E27" i="22" s="1"/>
  <c r="E30" i="22" s="1"/>
  <c r="G23" i="16" s="1"/>
  <c r="D22" i="22"/>
  <c r="E23" i="16"/>
  <c r="C22" i="22"/>
  <c r="D23" i="22"/>
  <c r="D27" i="22" s="1"/>
  <c r="D30" i="22" s="1"/>
  <c r="F23" i="16" s="1"/>
  <c r="H23" i="22"/>
  <c r="H27" i="22" s="1"/>
  <c r="H30" i="22" s="1"/>
  <c r="J23" i="16" s="1"/>
  <c r="F23" i="22"/>
  <c r="F27" i="22" s="1"/>
  <c r="F30" i="22" s="1"/>
  <c r="H23" i="16" s="1"/>
  <c r="F13" i="22"/>
  <c r="C23" i="22"/>
  <c r="C27" i="22" s="1"/>
  <c r="C30" i="22" s="1"/>
  <c r="K13" i="22"/>
  <c r="C13" i="22"/>
  <c r="D47" i="11"/>
</calcChain>
</file>

<file path=xl/comments1.xml><?xml version="1.0" encoding="utf-8"?>
<comments xmlns="http://schemas.openxmlformats.org/spreadsheetml/2006/main">
  <authors>
    <author>DJ Hemberger</author>
  </authors>
  <commentList>
    <comment ref="F8" authorId="0" shapeId="0">
      <text>
        <r>
          <rPr>
            <sz val="8"/>
            <color indexed="81"/>
            <rFont val="Tahoma"/>
            <family val="2"/>
          </rPr>
          <t xml:space="preserve">When publishing this report in the newspaper, type requirements must be accordance with 715 ILCS 15/1.
</t>
        </r>
      </text>
    </comment>
    <comment ref="C28" authorId="0" shapeId="0">
      <text>
        <r>
          <rPr>
            <b/>
            <sz val="8"/>
            <color indexed="81"/>
            <rFont val="Tahoma"/>
            <family val="2"/>
          </rPr>
          <t xml:space="preserve">As reported on the Fall Housing Report.
</t>
        </r>
        <r>
          <rPr>
            <sz val="8"/>
            <color indexed="81"/>
            <rFont val="Tahoma"/>
            <family val="2"/>
          </rPr>
          <t xml:space="preserve">
</t>
        </r>
      </text>
    </comment>
    <comment ref="G28" authorId="0" shapeId="0">
      <text>
        <r>
          <rPr>
            <b/>
            <sz val="8"/>
            <color indexed="81"/>
            <rFont val="Tahoma"/>
            <family val="2"/>
          </rPr>
          <t xml:space="preserve">  Example:  If the tax rate for educational purposes is $1.84 per $100 of EAV, it is shown as 1.8400 not as a percentage of the total tax rate.</t>
        </r>
      </text>
    </comment>
  </commentList>
</comments>
</file>

<file path=xl/comments2.xml><?xml version="1.0" encoding="utf-8"?>
<comments xmlns="http://schemas.openxmlformats.org/spreadsheetml/2006/main">
  <authors>
    <author>DJ Hemberger</author>
  </authors>
  <commentList>
    <comment ref="B8" authorId="0" shapeId="0">
      <text>
        <r>
          <rPr>
            <sz val="8"/>
            <color indexed="81"/>
            <rFont val="Tahoma"/>
            <family val="2"/>
          </rPr>
          <t>Other Accrued Assets should include accounts 130, 140, 162, 181, 192.</t>
        </r>
      </text>
    </comment>
    <comment ref="B18" authorId="0" shapeId="0">
      <text>
        <r>
          <rPr>
            <sz val="8"/>
            <color indexed="81"/>
            <rFont val="Tahoma"/>
            <family val="2"/>
          </rPr>
          <t>Accrued Liabilities should include accounts 401-405, 411-415, 420, 441, 442, 461.</t>
        </r>
      </text>
    </comment>
  </commentList>
</comments>
</file>

<file path=xl/comments3.xml><?xml version="1.0" encoding="utf-8"?>
<comments xmlns="http://schemas.openxmlformats.org/spreadsheetml/2006/main">
  <authors>
    <author>DJ Hemberger</author>
  </authors>
  <commentList>
    <comment ref="B12" authorId="0" shapeId="0">
      <text>
        <r>
          <rPr>
            <sz val="8"/>
            <color indexed="81"/>
            <rFont val="Tahoma"/>
            <family val="2"/>
          </rPr>
          <t>GASB Statement No. 24: Accounting and Financial Reporting for Certain Grants and Other Financial Assistance.  The "On Behalf of" Payments should only be reflected on this page (Lines 40 and 48).</t>
        </r>
      </text>
    </comment>
    <comment ref="B21" authorId="0" shapeId="0">
      <text>
        <r>
          <rPr>
            <vertAlign val="superscript"/>
            <sz val="10"/>
            <color indexed="81"/>
            <rFont val="Tahoma"/>
            <family val="2"/>
          </rPr>
          <t>GASB Statement No. 24: Accounting and Financial Reporting for Certain Grants and Other Financial Assistance.  The "On Behalf of" Payments should only be reflected on this page (Lines 40 and 48).</t>
        </r>
      </text>
    </comment>
    <comment ref="B23" authorId="0" shapeId="0">
      <text>
        <r>
          <rPr>
            <sz val="8"/>
            <color indexed="81"/>
            <rFont val="Tahoma"/>
            <family val="2"/>
          </rPr>
          <t xml:space="preserve">
Line 39 minus Line 47.</t>
        </r>
      </text>
    </comment>
    <comment ref="B26" authorId="0" shapeId="0">
      <text>
        <r>
          <rPr>
            <b/>
            <sz val="8"/>
            <color indexed="81"/>
            <rFont val="Tahoma"/>
            <family val="2"/>
          </rPr>
          <t>Line 51 minus Line 52.</t>
        </r>
      </text>
    </comment>
  </commentList>
</comments>
</file>

<file path=xl/comments4.xml><?xml version="1.0" encoding="utf-8"?>
<comments xmlns="http://schemas.openxmlformats.org/spreadsheetml/2006/main">
  <authors>
    <author>DJ Hemberger</author>
  </authors>
  <commentList>
    <comment ref="C18" authorId="0" shapeId="0">
      <text>
        <r>
          <rPr>
            <b/>
            <sz val="8"/>
            <color indexed="81"/>
            <rFont val="Arial"/>
            <family val="2"/>
          </rPr>
          <t xml:space="preserve">
The source of total receipts/revenues from Property Tax, State and Federal Funds and Fees</t>
        </r>
      </text>
    </comment>
  </commentList>
</comments>
</file>

<file path=xl/sharedStrings.xml><?xml version="1.0" encoding="utf-8"?>
<sst xmlns="http://schemas.openxmlformats.org/spreadsheetml/2006/main" count="1022" uniqueCount="967">
  <si>
    <t xml:space="preserve"> </t>
  </si>
  <si>
    <t>Description</t>
  </si>
  <si>
    <t>GROSS PAYMENT FOR CERTIFICATED PERSONNEL</t>
  </si>
  <si>
    <t>EDUCATIONAL</t>
  </si>
  <si>
    <t>TRANSPORTATION</t>
  </si>
  <si>
    <t>TORT IMMUNITY</t>
  </si>
  <si>
    <t>LEASING</t>
  </si>
  <si>
    <t>OTHER</t>
  </si>
  <si>
    <t>GROSS PAYMENT FOR NON-CERTIFICATED PERSONNEL</t>
  </si>
  <si>
    <t>Salary Range:  $25,000 - $39,999</t>
  </si>
  <si>
    <t>Educational</t>
  </si>
  <si>
    <t>Transportation</t>
  </si>
  <si>
    <t>DISBURSEMENTS/EXPENDITURES</t>
  </si>
  <si>
    <t>RECEIPTS/REVENUES</t>
  </si>
  <si>
    <t>Inventory</t>
  </si>
  <si>
    <t>Investments</t>
  </si>
  <si>
    <t>Other Current Assets</t>
  </si>
  <si>
    <t>LONG-TERM LIABILITIES (500)</t>
  </si>
  <si>
    <t>Reserved Fund Balance</t>
  </si>
  <si>
    <t>Unreserved Fund Balance</t>
  </si>
  <si>
    <t>Investments in General Fixed Assets</t>
  </si>
  <si>
    <t>Local Sources</t>
  </si>
  <si>
    <t>State Sources</t>
  </si>
  <si>
    <t>Federal Sources</t>
  </si>
  <si>
    <t>Instruction</t>
  </si>
  <si>
    <t>Support Services</t>
  </si>
  <si>
    <t>Community Services</t>
  </si>
  <si>
    <t>Debt Services</t>
  </si>
  <si>
    <t>CURRENT LIABILITIES (400)</t>
  </si>
  <si>
    <t>CURRENT ASSETS (100)</t>
  </si>
  <si>
    <t>(10)</t>
  </si>
  <si>
    <t>(20)</t>
  </si>
  <si>
    <t>(30)</t>
  </si>
  <si>
    <t>(40)</t>
  </si>
  <si>
    <t>(50)</t>
  </si>
  <si>
    <t>(60)</t>
  </si>
  <si>
    <t>(70)</t>
  </si>
  <si>
    <t>(80)</t>
  </si>
  <si>
    <t>(90)</t>
  </si>
  <si>
    <t>Due to Activity Fund Organizations</t>
  </si>
  <si>
    <t>Municipal Retirement &amp; Social Security</t>
  </si>
  <si>
    <t>Working Cash</t>
  </si>
  <si>
    <t>Fire Prevention &amp; Safety</t>
  </si>
  <si>
    <t>OPERATIONS &amp; MAINTENANCE</t>
  </si>
  <si>
    <t>WORKING CASH</t>
  </si>
  <si>
    <t>MUNICIPAL RETIREMENT</t>
  </si>
  <si>
    <t>SOCIAL SECURITY</t>
  </si>
  <si>
    <t>FIRE PREVENTION &amp; SAFETY</t>
  </si>
  <si>
    <t>SPECIAL EDUCATION</t>
  </si>
  <si>
    <t>Other Changes in Fund Balances Increases (Decreases)</t>
  </si>
  <si>
    <t>Operations &amp; Maintenance</t>
  </si>
  <si>
    <t>NUMBER OF NON-CERTIFICATED EMPLOYEES</t>
  </si>
  <si>
    <t>NUMBER OF CERTIFICATED EMPLOYEES</t>
  </si>
  <si>
    <t>SIZE OF DISTRICT IN SQUARE MILES</t>
  </si>
  <si>
    <t>NUMBER OF ATTENDANCE CENTERS</t>
  </si>
  <si>
    <t>FULL-TIME</t>
  </si>
  <si>
    <t>PART-TIME</t>
  </si>
  <si>
    <t>PRE-KINDERGARTEN</t>
  </si>
  <si>
    <t>KINDERGARTEN</t>
  </si>
  <si>
    <t>FIRST</t>
  </si>
  <si>
    <t>SECOND</t>
  </si>
  <si>
    <t>THIRD</t>
  </si>
  <si>
    <t>FOURTH</t>
  </si>
  <si>
    <t>FIFTH</t>
  </si>
  <si>
    <t>SIXTH</t>
  </si>
  <si>
    <t>SEVENTH</t>
  </si>
  <si>
    <t>EIGHTH</t>
  </si>
  <si>
    <t>NINTH</t>
  </si>
  <si>
    <t>TENTH</t>
  </si>
  <si>
    <t>ELEVENTH</t>
  </si>
  <si>
    <t>TWELFTH</t>
  </si>
  <si>
    <t>LAND</t>
  </si>
  <si>
    <t>EQUALIZED ASSESSED VALUATION PER ADA PUPIL</t>
  </si>
  <si>
    <t xml:space="preserve">SPECIAL </t>
  </si>
  <si>
    <t>SPECIAL</t>
  </si>
  <si>
    <t>Salary Range:  Less Than $25,000</t>
  </si>
  <si>
    <t>Salary Range:  $90,000 and over</t>
  </si>
  <si>
    <t>Salary Range:  $40,000 - $59,999</t>
  </si>
  <si>
    <r>
      <t xml:space="preserve">Excess of Direct Receipts/Revenues Over (Under) </t>
    </r>
    <r>
      <rPr>
        <b/>
        <sz val="8"/>
        <rFont val="Arial"/>
        <family val="2"/>
      </rPr>
      <t>Direct</t>
    </r>
    <r>
      <rPr>
        <sz val="8"/>
        <rFont val="Arial"/>
        <family val="2"/>
      </rPr>
      <t xml:space="preserve"> Disbursements/Expenditures</t>
    </r>
  </si>
  <si>
    <t>CONSTRUCTION IN PROGRESS</t>
  </si>
  <si>
    <t>CAPITAL ASSETS</t>
  </si>
  <si>
    <t>Municipal Retirement/Social Security</t>
  </si>
  <si>
    <t>School District/Joint Agreement Name</t>
  </si>
  <si>
    <t>Address</t>
  </si>
  <si>
    <t>Telephone</t>
  </si>
  <si>
    <t>Office Hours</t>
  </si>
  <si>
    <t>Salary Range:  $60,000 and over</t>
  </si>
  <si>
    <t>VALUE</t>
  </si>
  <si>
    <t xml:space="preserve">RCDT NUMBER:  </t>
  </si>
  <si>
    <t xml:space="preserve">    ADDRESS:  </t>
  </si>
  <si>
    <t xml:space="preserve">COUNTY:  </t>
  </si>
  <si>
    <t>Aggregate Amount</t>
  </si>
  <si>
    <r>
      <t xml:space="preserve">SUMMARY: </t>
    </r>
    <r>
      <rPr>
        <sz val="8"/>
        <rFont val="Arial"/>
        <family val="2"/>
      </rPr>
      <t xml:space="preserve"> The following is the Annual Statement of Affairs Summary that is required to be published by the school district/joint agreement for the past fiscal year.</t>
    </r>
  </si>
  <si>
    <t>Salary Range: $40,000 - $59,999</t>
  </si>
  <si>
    <t>Salary Range:  60,000 - $89,999</t>
  </si>
  <si>
    <t>Person, Firm, or Corporation</t>
  </si>
  <si>
    <t xml:space="preserve">The statement of affairs has been made available in the main administrative office of the school district/joint agreement and the required Annual Statement of Affairs Summary has been published in accordance with Section 10-17 of the School Code. </t>
  </si>
  <si>
    <t xml:space="preserve">         YES</t>
  </si>
  <si>
    <t>NUMBER OF PUPILS ENROLLED PER GRADE</t>
  </si>
  <si>
    <t>ASSURANCE</t>
  </si>
  <si>
    <t>Other Changes in Fund Balances</t>
  </si>
  <si>
    <t>Payments over $2,500, excluding wages and salaries.</t>
  </si>
  <si>
    <t>Payments of $500 to $999, excluding wages and salaries.</t>
  </si>
  <si>
    <t>TAX RATE BY FUND (IN %)</t>
  </si>
  <si>
    <t>Payments of $1,000 to $2,500, excluding wages and salaries</t>
  </si>
  <si>
    <t>This listing must be sent to ISBE, and retained within your</t>
  </si>
  <si>
    <t>district/jointagreement administrative office for public inspection.</t>
  </si>
  <si>
    <t>This listing must be retained within your district/joint agreement</t>
  </si>
  <si>
    <t>administrative office for public inspection.</t>
  </si>
  <si>
    <t>This listing must be published in the local newspaper, sent to ISBE, and retained</t>
  </si>
  <si>
    <t>within your district/joint agreement administrative office for public inspection.</t>
  </si>
  <si>
    <t xml:space="preserve">administrative office for public inspection. </t>
  </si>
  <si>
    <t>and retained within the district/joint agreement</t>
  </si>
  <si>
    <t>The summary must be published in the local newspaper.</t>
  </si>
  <si>
    <t>(Section 10-17 of the School Code)</t>
  </si>
  <si>
    <t>Total</t>
  </si>
  <si>
    <t>Total Elementary</t>
  </si>
  <si>
    <t>Total Secondary</t>
  </si>
  <si>
    <t>Total District</t>
  </si>
  <si>
    <t>Total Current Assets</t>
  </si>
  <si>
    <t>Total Liabilities</t>
  </si>
  <si>
    <t>Total Liabilities and Fund Balances</t>
  </si>
  <si>
    <t>Total Direct Receipts/Revenues</t>
  </si>
  <si>
    <t>Total Receipts/Revenues</t>
  </si>
  <si>
    <t>Total Direct Disbursements/Expenditures</t>
  </si>
  <si>
    <t>Total Disbursements/Expenditures</t>
  </si>
  <si>
    <t>This page must be sent to ISBE</t>
  </si>
  <si>
    <t>Taxes Receivable</t>
  </si>
  <si>
    <t>1.  Total number of all contracts awarded by the school district:</t>
  </si>
  <si>
    <t>(Enter Number Here)</t>
  </si>
  <si>
    <t>(Enter $ Amount Here)</t>
  </si>
  <si>
    <t>2.  Total value of all contracts awarded:</t>
  </si>
  <si>
    <t>4.  Total value of contracts awarded to minority owned businesses, female owned businesses, businesses owned by person with disabilities, and locally owned businesses:</t>
  </si>
  <si>
    <t>INSTRUCTIONS:  (See the attached document (pdf) for additional guidance and definitions.)</t>
  </si>
  <si>
    <t>3.  Total number of contracts awarded to minority owned businesses, female owned businesses, businesses owned by persons with disabilities, and locally owned businesses:</t>
  </si>
  <si>
    <r>
      <t>ITEM 2.</t>
    </r>
    <r>
      <rPr>
        <sz val="10"/>
        <color indexed="8"/>
        <rFont val="Arial"/>
        <family val="2"/>
      </rPr>
      <t xml:space="preserve"> – Aggregate the value of consideration of all contracts included in item 1 and record the dollar amount below in the space provided.</t>
    </r>
  </si>
  <si>
    <r>
      <t>ITEM 4.</t>
    </r>
    <r>
      <rPr>
        <sz val="10"/>
        <color indexed="8"/>
        <rFont val="Arial"/>
        <family val="2"/>
      </rPr>
      <t xml:space="preserve"> – Aggregate the value of consideration of all contracts included in item 3 and record the dollar amount below in the space provided.</t>
    </r>
  </si>
  <si>
    <t>WORKS OF ART &amp; HISTORICAL TREASURES</t>
  </si>
  <si>
    <t>BUILDING &amp; BUILDING IMPROVEMENTS</t>
  </si>
  <si>
    <t>SITE IMPROVMENTS &amp; INFRASTRUCTURE</t>
  </si>
  <si>
    <t>CAPITALIZED EQUIPMENT</t>
  </si>
  <si>
    <t>Debt Service</t>
  </si>
  <si>
    <t>Capital Projects</t>
  </si>
  <si>
    <t>Tort</t>
  </si>
  <si>
    <t>Cash (Accounts 111 thru 115)</t>
  </si>
  <si>
    <t>Interfund Receivables</t>
  </si>
  <si>
    <t>Intergovernmental Accounts Receivable</t>
  </si>
  <si>
    <t>Other Receivables</t>
  </si>
  <si>
    <t>Prepaid Items</t>
  </si>
  <si>
    <t>Interfund Payables</t>
  </si>
  <si>
    <t>Intergovernmental Accounts Payable</t>
  </si>
  <si>
    <t>Contracts Payable</t>
  </si>
  <si>
    <t>Other Payable</t>
  </si>
  <si>
    <t>Loans Payable</t>
  </si>
  <si>
    <t>Salaries &amp; Benefits Payable</t>
  </si>
  <si>
    <t>Payroll Deductions &amp; Withholdings</t>
  </si>
  <si>
    <t>Deferred Revenues &amp; Other Current Liabilities</t>
  </si>
  <si>
    <t>Total Current Liabilities</t>
  </si>
  <si>
    <t>Acct No</t>
  </si>
  <si>
    <t>Payments to Other Districts &amp; Govt Units</t>
  </si>
  <si>
    <t>Other Sources of Funds</t>
  </si>
  <si>
    <t xml:space="preserve">Other Uses of Funds </t>
  </si>
  <si>
    <t>Total Other Sources/Uses of Funds</t>
  </si>
  <si>
    <t>Excess of Receipts/Revenues &amp; Other Sources of Funds (Over/Under) Expenditures/Disbursements &amp; Other Uses of Funds</t>
  </si>
  <si>
    <t>Flow-Through Receipts/Revenues from One District to Another District</t>
  </si>
  <si>
    <t xml:space="preserve">Other Sources/Uses of Funds    </t>
  </si>
  <si>
    <t xml:space="preserve">SCHOOL DISTRICT/JOINT AGREEMENT NAME:  </t>
  </si>
  <si>
    <t>CAPITAL PROJECTS</t>
  </si>
  <si>
    <t>DISTRICT EQUALIZED ASSESSED VALUATION (EAV)</t>
  </si>
  <si>
    <t>9 MONTH AVERAGE DAILY ATTENDANCE</t>
  </si>
  <si>
    <t xml:space="preserve">BOND &amp; INTEREST </t>
  </si>
  <si>
    <t>STATEMENT OF REVENUES RECEIVED/REVENUES, EXPENDITURES DISBURSED/EXPENDITURES, OTHER SOURCES/USES</t>
  </si>
  <si>
    <t>Flow-Through Received/Revenue from One District to Another District</t>
  </si>
  <si>
    <t xml:space="preserve">SALARY SCHEDULE OF GROSS PAYMENTS FOR CERTIFICATED PERSONNEL AND NON-CERTIFICATED PERSONNEL </t>
  </si>
  <si>
    <t>PAYMENTS TO PERSON, FIRM, OR CORPORATION OF $1,000 TO $2,500</t>
  </si>
  <si>
    <t>ANNUAL STATEMENT OF AFFAIRS FOR THE FISCAL YEAR ENDING</t>
  </si>
  <si>
    <t xml:space="preserve">In conformity with sub-section (c) of Section 10-20.44 of the School Code [105 ILCS 5/10-20.44], the following information is required to be submitted in conjunction with submission of the Annual Statement of Affairs [105 ILCS 5/10-17]. </t>
  </si>
  <si>
    <t>Long-Term Debt Payable</t>
  </si>
  <si>
    <t>STATEMENT OF ASSETS AND LIABILITIES</t>
  </si>
  <si>
    <t>Rec./Rev. for "On Behalf" Payments</t>
  </si>
  <si>
    <t>Disb./Expend. for "On Behalf" Payments</t>
  </si>
  <si>
    <t>Elementary</t>
  </si>
  <si>
    <t>High School</t>
  </si>
  <si>
    <t>Unit</t>
  </si>
  <si>
    <t>DISTRICT TYPE</t>
  </si>
  <si>
    <t xml:space="preserve">Note:  For submitting to ISBE, the "Statement of Affairs" can </t>
  </si>
  <si>
    <t>be submitted as one file to avoid separating worksheets.</t>
  </si>
  <si>
    <t>ILLINOIS STATE BOARD OF EDUCATION</t>
  </si>
  <si>
    <t>School Business Services</t>
  </si>
  <si>
    <t>(217)785-8779</t>
  </si>
  <si>
    <t xml:space="preserve">NAME OF NEWSPAPER  WHERE PUBLISHED:  </t>
  </si>
  <si>
    <t>ISBE 50-37 (08/2017) ASA17form.xls</t>
  </si>
  <si>
    <t>AS OF JUNE 30, 2017</t>
  </si>
  <si>
    <t>AND CHANGES IN FUND BALANCE - FOR YEAR ENDING JUNE 30, 2017</t>
  </si>
  <si>
    <t>Beginning Fund Balances - July 1, 2016</t>
  </si>
  <si>
    <t>Ending Fund Balances June 30, 2017</t>
  </si>
  <si>
    <t>ANNUAL STATEMENT OF AFFAIRS SUMMARY FOR FISCAL YEAR ENDING JUNE 30, 2017</t>
  </si>
  <si>
    <t>Statement of Operations as of June 30, 2017</t>
  </si>
  <si>
    <t>Copies of the detailed Annual Statement of Affairs for the Fiscal Year Ending June 30, 2017 will be available for public inspection in the school district/joint agreement administrative office by December 1, annually.  Individuals wanting to review this Annual Statement of Affairs should contact:</t>
  </si>
  <si>
    <r>
      <t xml:space="preserve"> Also by </t>
    </r>
    <r>
      <rPr>
        <b/>
        <sz val="8"/>
        <rFont val="Arial"/>
        <family val="2"/>
      </rPr>
      <t>January 15, annually</t>
    </r>
    <r>
      <rPr>
        <sz val="8"/>
        <rFont val="Arial"/>
        <family val="2"/>
      </rPr>
      <t xml:space="preserve"> the detailed Annual Statement of Affairs for the </t>
    </r>
    <r>
      <rPr>
        <b/>
        <sz val="8"/>
        <rFont val="Arial"/>
        <family val="2"/>
      </rPr>
      <t>Fiscal Year Ending June 30, 2017</t>
    </r>
    <r>
      <rPr>
        <sz val="8"/>
        <rFont val="Arial"/>
        <family val="2"/>
      </rPr>
      <t xml:space="preserve">, will be posted on the Illinois State Board of Education's website@ </t>
    </r>
    <r>
      <rPr>
        <b/>
        <sz val="8"/>
        <rFont val="Arial"/>
        <family val="2"/>
      </rPr>
      <t>www.isbe.net.</t>
    </r>
  </si>
  <si>
    <r>
      <t>ITEM 1. –</t>
    </r>
    <r>
      <rPr>
        <sz val="10"/>
        <color indexed="8"/>
        <rFont val="Arial"/>
        <family val="2"/>
      </rPr>
      <t xml:space="preserve"> Count only contracts where the consideration exceeds $25,000 over the life of the contract and that were awarded during FY2017 and record the number below in the space provided. Do not include: (1) multi-year contracts awarded prior to FY2017; (2) collective bargaining agreements with district employee groups; and (3) personal services contracts with individual district employees.</t>
    </r>
  </si>
  <si>
    <r>
      <t xml:space="preserve">ITEM 3. </t>
    </r>
    <r>
      <rPr>
        <sz val="10"/>
        <color indexed="8"/>
        <rFont val="Arial"/>
        <family val="2"/>
      </rPr>
      <t>- Count only contracts where the consideration exceeds $25,000 over the life of the contract that were awarded during FY2017 to minority, female, disabled or local contractors and record the number below in the space provided. Do not include: (1) multi-year contracts awarded prior to FY2017; (2) collective bargaining agreements with district employee groups; and (3) personal services contracts with individual district employees.</t>
    </r>
  </si>
  <si>
    <t>REPORT ON CONTRACTS EXCEEDING $25,000 AWARDED DURING FY2017</t>
  </si>
  <si>
    <t>TOTAL LONG-TERM DEBT ALLOWED</t>
  </si>
  <si>
    <t>TOTAL LONG-TERM DEBT OUTSTANDING AS OF June 30, 2017</t>
  </si>
  <si>
    <t>PERCENT OF LONG-TERM DEBT OBLIGATED CURRENTLY</t>
  </si>
  <si>
    <t xml:space="preserve">This listing must be published in the local newspaper, sent to ISBE, and </t>
  </si>
  <si>
    <t>retained within your district/joint agreement administrative office for public inspection</t>
  </si>
  <si>
    <t>04-004-2000-26</t>
  </si>
  <si>
    <t>North Boone CUSD 200</t>
  </si>
  <si>
    <t>X</t>
  </si>
  <si>
    <t>Boone</t>
  </si>
  <si>
    <t>6248 North Boone School Road, Poplar Grove, IL 61065</t>
  </si>
  <si>
    <t>Boone County Journal</t>
  </si>
  <si>
    <t>6248 North Boone School Rd, Poplar Grove, IL 61065</t>
  </si>
  <si>
    <t>815-765-3322</t>
  </si>
  <si>
    <t>8am-4:00pm Mon-Fri</t>
  </si>
  <si>
    <t>AGAPE THERAPIES</t>
  </si>
  <si>
    <t>AMERICAN ALUMINUM SEATING, INC</t>
  </si>
  <si>
    <t>ANDERSON LOCK</t>
  </si>
  <si>
    <t>AUDIO ENGINEERING INC</t>
  </si>
  <si>
    <t>BALSLEY PRINTING</t>
  </si>
  <si>
    <t>BARRS FLOWERS</t>
  </si>
  <si>
    <t>BARRY TS MODERNISTIC ENGRAVER</t>
  </si>
  <si>
    <t>BERG INDUSTRIES, INC</t>
  </si>
  <si>
    <t>BIG TEAMS LLC/SCHEDULE STAR LLC</t>
  </si>
  <si>
    <t>BOONE COUNTY JOURNAL</t>
  </si>
  <si>
    <t>BOONE COUNTY SHERIFF</t>
  </si>
  <si>
    <t>BRUCKER COMPANY</t>
  </si>
  <si>
    <t>CAPRON ELEMENTARY</t>
  </si>
  <si>
    <t>CENTRAL STATES BUS SALES INC</t>
  </si>
  <si>
    <t>DELUXE</t>
  </si>
  <si>
    <t>DINSMORE, DEON</t>
  </si>
  <si>
    <t>EMEDCO INC</t>
  </si>
  <si>
    <t>EQUIFAX WORKFORCE SOLUTIONS</t>
  </si>
  <si>
    <t>GERALD RUDOLPH</t>
  </si>
  <si>
    <t>HARVARD GLASS &amp; MIRROR</t>
  </si>
  <si>
    <t>HEINEMANN</t>
  </si>
  <si>
    <t>HERFF JONES</t>
  </si>
  <si>
    <t>HILL, JERRY</t>
  </si>
  <si>
    <t>HOOVER, TOM</t>
  </si>
  <si>
    <t>HOUGHTON MIFFLIN COMPANY</t>
  </si>
  <si>
    <t>IHLS-OCLC (LIBRARIES SYSTEM)</t>
  </si>
  <si>
    <t>ILLINOIS ALLIANCE OF ADMIN SPEC ED</t>
  </si>
  <si>
    <t>ILLINOIS ASSOCIATION FFA</t>
  </si>
  <si>
    <t>JACOB HUBERT</t>
  </si>
  <si>
    <t>JANOR SPORTS</t>
  </si>
  <si>
    <t>JOSHUA CONKLING</t>
  </si>
  <si>
    <t>KULLY SUPPLY INC</t>
  </si>
  <si>
    <t>LAKESHORE LEARNING MATERIALS</t>
  </si>
  <si>
    <t>LRP PUBLICATIONS</t>
  </si>
  <si>
    <t>MAGNATAG VISIBLE SYSTEMS</t>
  </si>
  <si>
    <t>MARENGO HIGH SCHOOL</t>
  </si>
  <si>
    <t>MARKETVOLT, LLC</t>
  </si>
  <si>
    <t>MARTHA LILJA</t>
  </si>
  <si>
    <t>MATTHEW KLETT</t>
  </si>
  <si>
    <t>MICHALSEN OFFICE FURNITURE, INC</t>
  </si>
  <si>
    <t>NAMEPLATES FOR INDUSTRY INC.</t>
  </si>
  <si>
    <t>NATIONAL FLAG STORE</t>
  </si>
  <si>
    <t>NICOLE N LIS</t>
  </si>
  <si>
    <t>NIIPC</t>
  </si>
  <si>
    <t>PERSON, SCOTT</t>
  </si>
  <si>
    <t>PHILS ELECTRIC DRAIN SERVCE</t>
  </si>
  <si>
    <t>PITNEY BOWES GLOBAL FINANCIAL SVCS</t>
  </si>
  <si>
    <t>POPLAR GROVE STATE BANK</t>
  </si>
  <si>
    <t>PRIMETIME AUDIO/VIDEO</t>
  </si>
  <si>
    <t>PRO-ED</t>
  </si>
  <si>
    <t>REALLY GOOD STUFF</t>
  </si>
  <si>
    <t>REDD, MAURICE</t>
  </si>
  <si>
    <t>ROCK VALLEY PUBLISHING LLC</t>
  </si>
  <si>
    <t>ROCKFORD REGISTER STAR</t>
  </si>
  <si>
    <t>RUSH TRUCK CENTER</t>
  </si>
  <si>
    <t>SCHOLASTIC READING CLUB</t>
  </si>
  <si>
    <t>SCHOOL DISTRICT OF JANESVILLE</t>
  </si>
  <si>
    <t>SCHOOL OUTFITTERS</t>
  </si>
  <si>
    <t>SCHOOL OUTLET</t>
  </si>
  <si>
    <t>SDE</t>
  </si>
  <si>
    <t>SNAP-ON</t>
  </si>
  <si>
    <t>STARFALL EDUCATION</t>
  </si>
  <si>
    <t>THE DBQ PROJECT</t>
  </si>
  <si>
    <t>THE REPAIR DEPOT LLC</t>
  </si>
  <si>
    <t>TRANSAM TRUCK &amp; TRAILER PARTS, INC</t>
  </si>
  <si>
    <t>TULIO M. OTERO-ZENO</t>
  </si>
  <si>
    <t>TYLER TECHNOLOGIES, INC</t>
  </si>
  <si>
    <t>UW MADISON EDUCATION OUTREACH</t>
  </si>
  <si>
    <t>VARITRONICS, LLC</t>
  </si>
  <si>
    <t>VITO, JOHN R.</t>
  </si>
  <si>
    <t>VOCABULARYSPELLINGCITY.COM</t>
  </si>
  <si>
    <t>VOLOGY</t>
  </si>
  <si>
    <t>VYNE EDUCATION, LLC</t>
  </si>
  <si>
    <t>WHITT, JAMES</t>
  </si>
  <si>
    <t>WILSON LANGUAGE TRAINING CORPORATIO</t>
  </si>
  <si>
    <t>WISCONSIN GREEN SCHOOLS NETWORK</t>
  </si>
  <si>
    <t>XPERT FIT CUSTOMIZED</t>
  </si>
  <si>
    <t>ZANER-BLOSER</t>
  </si>
  <si>
    <t>LEARNING A-Z</t>
  </si>
  <si>
    <t>M &amp; M UPHOLSTERY</t>
  </si>
  <si>
    <t>MACGILL CO, WILLIAM V</t>
  </si>
  <si>
    <t>MAILFINANCE</t>
  </si>
  <si>
    <t>MARK D OLSON CPA LTD</t>
  </si>
  <si>
    <t>MCHENRY ANALYTICAL WATER LABORATORY</t>
  </si>
  <si>
    <t>MECA SPORTSWEAR</t>
  </si>
  <si>
    <t>MELISSA GEYMAN</t>
  </si>
  <si>
    <t>MENARDS- CHERRY VALLEY</t>
  </si>
  <si>
    <t>NASCO</t>
  </si>
  <si>
    <t>NICHOLAS AUGUSTINE</t>
  </si>
  <si>
    <t>NO TEARS LEARNING INC</t>
  </si>
  <si>
    <t>NORTH BOONE CUSD IMPREST FUND</t>
  </si>
  <si>
    <t>NORTH BOONE HIGH SCHOOL ACTIVITY AC</t>
  </si>
  <si>
    <t>NORTH BOONE MS ACTIVITY ACCT</t>
  </si>
  <si>
    <t>PALOS SPORTS INC</t>
  </si>
  <si>
    <t>PLAQUES &amp; SUCH LLC</t>
  </si>
  <si>
    <t>POPLAR GROVE ACTIVITY FUND</t>
  </si>
  <si>
    <t>PORT-A-JOHN STATELINE SVC CO</t>
  </si>
  <si>
    <t>PRAIRIECAT</t>
  </si>
  <si>
    <t>PRO-PAK INDUSTRIES, INC.</t>
  </si>
  <si>
    <t>QUILL CORPORATION</t>
  </si>
  <si>
    <t>RADI-LINK</t>
  </si>
  <si>
    <t>RAISING STUDENT ACHIEVEMENT CONFERE</t>
  </si>
  <si>
    <t>RAYNOR DOOR AUTHORITY</t>
  </si>
  <si>
    <t>RK DIXON</t>
  </si>
  <si>
    <t>ROCHESTER 100 INC</t>
  </si>
  <si>
    <t>ROCKFORD AUTO GLASS INC.</t>
  </si>
  <si>
    <t>ROCKFORD PARK DISTRICT</t>
  </si>
  <si>
    <t>SCHOLASTIC INC</t>
  </si>
  <si>
    <t>SCHOOLBOARD.NET, LLC</t>
  </si>
  <si>
    <t>SPOKEN SPIRIT, INC.</t>
  </si>
  <si>
    <t>SPORTS IMPORTS</t>
  </si>
  <si>
    <t>STREAMWOOD BEHAVORIAL HEALTH SYSTEM</t>
  </si>
  <si>
    <t>TAMI DOETCH</t>
  </si>
  <si>
    <t>THE BOOMERANG PROJECT</t>
  </si>
  <si>
    <t>THE CENTER/IRC</t>
  </si>
  <si>
    <t>THERADAPT PRODUCTS INC.</t>
  </si>
  <si>
    <t>TICOMIX</t>
  </si>
  <si>
    <t>TRACTOR TOWN</t>
  </si>
  <si>
    <t>TROLLER, CHRISTINE</t>
  </si>
  <si>
    <t>TUMBLEWEED PRESS INC</t>
  </si>
  <si>
    <t>UNITED WAY OF BOONE CTY, IL</t>
  </si>
  <si>
    <t>VERIZON WIRELESS</t>
  </si>
  <si>
    <t>WEST INTERACTIVE SERVICES CORP</t>
  </si>
  <si>
    <t>WORTHINGTON DIRECT</t>
  </si>
  <si>
    <t>ADVANCE AUTO PARTS</t>
  </si>
  <si>
    <t>AED ESSENTIALS</t>
  </si>
  <si>
    <t>AUTO JET MUFFLER CORP</t>
  </si>
  <si>
    <t>AUTOMATIC FIRE SYSTEMS</t>
  </si>
  <si>
    <t>B &amp; H OFFICE FURNITURE</t>
  </si>
  <si>
    <t>BASIC BROTHERS, INC</t>
  </si>
  <si>
    <t>BERGEN TELEPHONE CO.</t>
  </si>
  <si>
    <t>BIG NORTHERN CONFERENCE</t>
  </si>
  <si>
    <t>BLAKE ELEARNING US</t>
  </si>
  <si>
    <t>BOONE COUNTY TREASURER</t>
  </si>
  <si>
    <t>BROWNFIELD ENVIRONMENTAL ENGINEERING RE</t>
  </si>
  <si>
    <t>BUCK BROS INC</t>
  </si>
  <si>
    <t>BUREAU OF EDU &amp; RESEARCH</t>
  </si>
  <si>
    <t>BYRON HIGH SCHOOL</t>
  </si>
  <si>
    <t>CARL OLSON</t>
  </si>
  <si>
    <t>CAROLINA BIOLOGICAL SUPPLY CO.</t>
  </si>
  <si>
    <t>CHAPMAN AND CUTLER LLP</t>
  </si>
  <si>
    <t>CHERYL BONGIOVANNI</t>
  </si>
  <si>
    <t>CPI</t>
  </si>
  <si>
    <t>CREATIVE FENCE</t>
  </si>
  <si>
    <t>DELTA EDUCATION</t>
  </si>
  <si>
    <t>DEMCO</t>
  </si>
  <si>
    <t>EBSCO INFORMATION SERVICES</t>
  </si>
  <si>
    <t>EDUCATIONAL RESEARCH ASSOCIATES</t>
  </si>
  <si>
    <t>EMILY MOURI</t>
  </si>
  <si>
    <t>ESSENTRA SPECIALTY TAPES CHICAGO</t>
  </si>
  <si>
    <t>FITZGERALD EQUIPMENT</t>
  </si>
  <si>
    <t>FLINN SCIENTIFIC</t>
  </si>
  <si>
    <t>FOOD EQUIPMENT LIQUIDATORS</t>
  </si>
  <si>
    <t>FRONTLINE TECHNOLOGIES</t>
  </si>
  <si>
    <t>FUEL EDUCATION, LLC</t>
  </si>
  <si>
    <t>GOPHER SPORTS</t>
  </si>
  <si>
    <t>GREGS GARAGE INC</t>
  </si>
  <si>
    <t>GROVE, JILL</t>
  </si>
  <si>
    <t>GULER APPLIANCE CO</t>
  </si>
  <si>
    <t>HAVE DREAMS</t>
  </si>
  <si>
    <t>HEINEMANN WORKSHOPS</t>
  </si>
  <si>
    <t>HIGH STANDARD ICEMAKERS</t>
  </si>
  <si>
    <t>HOWARD LEE &amp; SONS, INC</t>
  </si>
  <si>
    <t>JANICE BURMEISTER</t>
  </si>
  <si>
    <t>KAPLAN EARLY LEARNING COMPANY</t>
  </si>
  <si>
    <t>KARLEN R TOLKSON</t>
  </si>
  <si>
    <t>KIDS</t>
  </si>
  <si>
    <t>KRUEGER INTERNATIONAL INC</t>
  </si>
  <si>
    <t>LANTER DISTRIBUTING LLC</t>
  </si>
  <si>
    <t>LAWNCARE BY WALTER, INC</t>
  </si>
  <si>
    <t>ABBY PEST ELIMINATION</t>
  </si>
  <si>
    <t>A-FIRE EXTINGUISHER SALES</t>
  </si>
  <si>
    <t>ALL PRO TRUCK &amp; TRAILER REPAIR LLC</t>
  </si>
  <si>
    <t>ALLENDALE ASSOCIATION</t>
  </si>
  <si>
    <t>ALPHA BAKING COMPANY</t>
  </si>
  <si>
    <t>AMALGAMATED BANK OF CHICAGO</t>
  </si>
  <si>
    <t>AMAZON.COM</t>
  </si>
  <si>
    <t>AMERICAN FUNDS SERVICE</t>
  </si>
  <si>
    <t>AMERIPRISE FINANCIAL</t>
  </si>
  <si>
    <t>AP EXAMS</t>
  </si>
  <si>
    <t>ARAMARK UNIFORM SERVICES</t>
  </si>
  <si>
    <t>ATHLETICO MANAGEMENT, LLC</t>
  </si>
  <si>
    <t>AYRE EXCAVATING LLC</t>
  </si>
  <si>
    <t>B &amp; K CONCRETE</t>
  </si>
  <si>
    <t>BANK OF NEW YORK MELLON</t>
  </si>
  <si>
    <t>BATTERIES PLUS</t>
  </si>
  <si>
    <t>BEL ROCK ASPHALT PAVING INC</t>
  </si>
  <si>
    <t>BELVIDERE PARK DISTRICT</t>
  </si>
  <si>
    <t>BITTNER'S SPRAY EQUIPMENT</t>
  </si>
  <si>
    <t>BLUE CROSS/BLUE SHIELD</t>
  </si>
  <si>
    <t>BLUE RIBBON ELECTRICAL INC</t>
  </si>
  <si>
    <t>BOONE COUNTY SHOPPER</t>
  </si>
  <si>
    <t>BOUND TO STAY BOUND BOOKS, INC</t>
  </si>
  <si>
    <t>BRAINPOP LLC</t>
  </si>
  <si>
    <t>BRECHT'S DATABASE SOLUTIONS, INC</t>
  </si>
  <si>
    <t>BRENDA BUCHANAN</t>
  </si>
  <si>
    <t>BSN SPORTS</t>
  </si>
  <si>
    <t>BURKE, AMIE</t>
  </si>
  <si>
    <t>CAMELOT SCHOOLS LLC-DEKALB, THE</t>
  </si>
  <si>
    <t>CAPITAL ONE PUBLIC FUNDING</t>
  </si>
  <si>
    <t>CAPSTONE PRESS</t>
  </si>
  <si>
    <t>CARDINAL GLASS COMPANY</t>
  </si>
  <si>
    <t>CARDMEMBER SERVICE</t>
  </si>
  <si>
    <t>CARMICHAEL CONSTRUCTION INC</t>
  </si>
  <si>
    <t>CASHMAN STAHLER GROUP INC</t>
  </si>
  <si>
    <t>CATHERINE WHITCHER, M.ED, CLC</t>
  </si>
  <si>
    <t>CDW GOVERNMENT</t>
  </si>
  <si>
    <t>CENTERPOINT ENERGY SERVICES, INC.</t>
  </si>
  <si>
    <t>CINDY STURM</t>
  </si>
  <si>
    <t>CLARE WOODS ACADEMY</t>
  </si>
  <si>
    <t>COLLINS SANITARY</t>
  </si>
  <si>
    <t>COMELEC SERVICES INC</t>
  </si>
  <si>
    <t>COMPASS LEARNING</t>
  </si>
  <si>
    <t>COMPUTER DYNAMICS OF NW IL</t>
  </si>
  <si>
    <t>CONNOR CO</t>
  </si>
  <si>
    <t>CONSERV FS</t>
  </si>
  <si>
    <t>COREBTS, INC.</t>
  </si>
  <si>
    <t>CORVUS INDUSTRIES  LTD</t>
  </si>
  <si>
    <t>COTG</t>
  </si>
  <si>
    <t>CULLIGAN OF BELVIDERE</t>
  </si>
  <si>
    <t>CYBER ACOUSTICS</t>
  </si>
  <si>
    <t>DEARBORN LIFE</t>
  </si>
  <si>
    <t>DECISIONS SYSTEMS CO</t>
  </si>
  <si>
    <t>DELTA DENTAL OF IL - RISK</t>
  </si>
  <si>
    <t>DYNAVOX SYSTEMS LLC</t>
  </si>
  <si>
    <t>EASTER SEALS METROPOLITAN CHICAGO</t>
  </si>
  <si>
    <t>ECRA GROUP INC</t>
  </si>
  <si>
    <t>EDMENTUM</t>
  </si>
  <si>
    <t>EDUCATION MANAGEMENT SYSTEMS, INC</t>
  </si>
  <si>
    <t>EFTPS.COM</t>
  </si>
  <si>
    <t>ENTRE COMPUTER SOLUTIONS</t>
  </si>
  <si>
    <t>EQUITABLE, EQUI-VEST</t>
  </si>
  <si>
    <t>EXPERTPAY.COM</t>
  </si>
  <si>
    <t>EXPLORE LEARNING LLC</t>
  </si>
  <si>
    <t>FIRM SYSTEMS</t>
  </si>
  <si>
    <t>FIRST NORTHERN CREDIT UNION</t>
  </si>
  <si>
    <t>FOLLETT SCHOOL SOLUTIONS</t>
  </si>
  <si>
    <t>FORECAST 5 ANALYTICS, INC</t>
  </si>
  <si>
    <t>FORMERLY AVENTA LEARNING BY K12</t>
  </si>
  <si>
    <t>FRANK COONEY CO</t>
  </si>
  <si>
    <t>FRONTIER</t>
  </si>
  <si>
    <t>FRONTLINE TECHNOLOGIES GROUP, LLC</t>
  </si>
  <si>
    <t>FUN AND FUNCTION</t>
  </si>
  <si>
    <t>GEOSTAR MECHANICAL INC</t>
  </si>
  <si>
    <t>GREAT LAKES COCA-COLA DISTRIBUTION</t>
  </si>
  <si>
    <t>HINSHAW &amp; CULBERTSON</t>
  </si>
  <si>
    <t>HOLIAN ASBESTOS REMOVAL &amp; ENCAPSULATION</t>
  </si>
  <si>
    <t>HORACE MANN INSURANCE CO.</t>
  </si>
  <si>
    <t>IASB</t>
  </si>
  <si>
    <t>ILLINOIS DEPARTMENT OF REVENUE</t>
  </si>
  <si>
    <t>ILLINOIS DEPT OF EMPLYMT SECURITY</t>
  </si>
  <si>
    <t>ILLINOIS DEPT. OF REVENUE</t>
  </si>
  <si>
    <t>ILLINOIS MUNICIPAL RETIREMENT SYSTE</t>
  </si>
  <si>
    <t>INSIGHT PUBLIC SECTOR, INC</t>
  </si>
  <si>
    <t>INTERNAL REVENUE SERVICE</t>
  </si>
  <si>
    <t>IPA</t>
  </si>
  <si>
    <t>JAKES ELECTRIC LLC</t>
  </si>
  <si>
    <t>JOHNSON CONTROLS INC</t>
  </si>
  <si>
    <t>KAYLEA CHOMKO</t>
  </si>
  <si>
    <t>KELLEY WILLIAMSON COMPANY</t>
  </si>
  <si>
    <t>KIDS AT THE CORE LLC</t>
  </si>
  <si>
    <t>KLEIN THORPE AND JENKINS</t>
  </si>
  <si>
    <t>LAKESIDE INTERNATIONAL LLC</t>
  </si>
  <si>
    <t>LONNIES CARPET MAX</t>
  </si>
  <si>
    <t>M.SPINELLO &amp; SONS LOCKS</t>
  </si>
  <si>
    <t>MAXIM HEALTHCARE SERVICES, INC</t>
  </si>
  <si>
    <t>MCGRAW-HILL SCHOOL EDUCATION, LLC</t>
  </si>
  <si>
    <t>MCI BUSINESS</t>
  </si>
  <si>
    <t>MDC ENVIRONMENTAL SERVICES</t>
  </si>
  <si>
    <t>MENARDS - MACHESNEY PARK</t>
  </si>
  <si>
    <t>METLIFE</t>
  </si>
  <si>
    <t>MICHAEL GREENLEE</t>
  </si>
  <si>
    <t>MID AMERICAN ENERGY SERVICES, LLC</t>
  </si>
  <si>
    <t>MIDWEST TRANSIT EQUIPMENT, INC</t>
  </si>
  <si>
    <t>MNW TELECOM</t>
  </si>
  <si>
    <t>MORENO AND SONS INC</t>
  </si>
  <si>
    <t>N2Y INC</t>
  </si>
  <si>
    <t>NATIONAL SEATING &amp; MOBILITY, INC</t>
  </si>
  <si>
    <t>NBESS</t>
  </si>
  <si>
    <t>NCS PEARSON INC</t>
  </si>
  <si>
    <t>NOREDINK</t>
  </si>
  <si>
    <t>NORTH BOONE CUSD FLEXIBLE SPENDING</t>
  </si>
  <si>
    <t>NORTH BOONE CUSD IMPREST</t>
  </si>
  <si>
    <t>NORTH BOONE EDUCATION ASSOCIATION</t>
  </si>
  <si>
    <t>NORTHWEST EVALUATION ASSC.</t>
  </si>
  <si>
    <t>NORTHWESTERN ILLINOIS ASSOCIATION</t>
  </si>
  <si>
    <t>NORWEST CONSTRUCTION INC</t>
  </si>
  <si>
    <t>NUTOYS LEISURE PRODUCTS, INC</t>
  </si>
  <si>
    <t>OFFICE DEPOT</t>
  </si>
  <si>
    <t>OPTRICS INC.</t>
  </si>
  <si>
    <t>PAVEMENT SOLUTIONS, LLC</t>
  </si>
  <si>
    <t>PEARSON EDUCATION</t>
  </si>
  <si>
    <t>PERFORMANCE FOOD SERVICE</t>
  </si>
  <si>
    <t>PETROCHOICE LLC</t>
  </si>
  <si>
    <t>PHYSICIANS IMMEDIATE CARE</t>
  </si>
  <si>
    <t>PITNEY BOWES PURCHASE POWER</t>
  </si>
  <si>
    <t>POMP'S TIRE SERVICE</t>
  </si>
  <si>
    <t>POWERSCHOOL GROUP, LLC</t>
  </si>
  <si>
    <t>PRAIRIE STATE INSURANCE COOPERATIVE</t>
  </si>
  <si>
    <t>PRIEST FARMS</t>
  </si>
  <si>
    <t>PRO COM SYSTEMS</t>
  </si>
  <si>
    <t>PRO-SOURCE DIST INC</t>
  </si>
  <si>
    <t>PRO-VISION, INC.</t>
  </si>
  <si>
    <t>PUTNAM RETIREMENT PLAN SERVICES</t>
  </si>
  <si>
    <t>PYRAMID EDUCATIONAL CONSULTANTS INC</t>
  </si>
  <si>
    <t>R.V.P. ENTERPRISES</t>
  </si>
  <si>
    <t>RAMP</t>
  </si>
  <si>
    <t>RAYMOND ELECTRONICS</t>
  </si>
  <si>
    <t>REGIONAL OFFICE OF EDUCATION</t>
  </si>
  <si>
    <t>RIDDELL/ALL AMERICAN SPORTS CORP</t>
  </si>
  <si>
    <t>ROCK VALLEY COLLEGE</t>
  </si>
  <si>
    <t>ROCKFORD BOARD OF EDUCATION</t>
  </si>
  <si>
    <t>RUDOLPH MASONRY, INC</t>
  </si>
  <si>
    <t>S&amp;J CONSULTING, LLC</t>
  </si>
  <si>
    <t>SCHOLASTIC MAGAZINES    3725</t>
  </si>
  <si>
    <t>SCHOOL HEALTH</t>
  </si>
  <si>
    <t>SCHOOL SPECIALTY INC</t>
  </si>
  <si>
    <t>SCHOOLOGY, INC.</t>
  </si>
  <si>
    <t>SCHUMACHER ELEVATOR CO</t>
  </si>
  <si>
    <t>SCHURING &amp; SCHURING INC</t>
  </si>
  <si>
    <t>SCIENTIFIC LEARNING COPRORATION</t>
  </si>
  <si>
    <t>SHERWIN-WILLIAMS BELVIDERE STORE 32</t>
  </si>
  <si>
    <t>SHI INTERNATIONAL CORP</t>
  </si>
  <si>
    <t>SIEPERT &amp; CO., LLP</t>
  </si>
  <si>
    <t>SIMPLEX GRINNELL</t>
  </si>
  <si>
    <t>SOTI INC.</t>
  </si>
  <si>
    <t>SOUND INCORPORATED</t>
  </si>
  <si>
    <t>STOKES DECORATING</t>
  </si>
  <si>
    <t>SUCCESS BY DESIGN</t>
  </si>
  <si>
    <t>SUNGARD PUBLIC SECTOR INC.</t>
  </si>
  <si>
    <t>TAYLOR MUSIC INC</t>
  </si>
  <si>
    <t>TEACHER RETIRMENT SYSTEMS THIS</t>
  </si>
  <si>
    <t>TEACHERS RETIREMENT SYSTEM OF THE S</t>
  </si>
  <si>
    <t>TELESOLUTIONS CONSULTANTS LLC</t>
  </si>
  <si>
    <t>THE PRAIRIE CLINIC, V. MENON PH.D.</t>
  </si>
  <si>
    <t>TIERNEY</t>
  </si>
  <si>
    <t>TINYEYE TECHNOLOGY CORPORATION</t>
  </si>
  <si>
    <t>TWIN TOWERS</t>
  </si>
  <si>
    <t>UNITED LABORATORIES</t>
  </si>
  <si>
    <t>UNITED STATES POSTAL SERVICE</t>
  </si>
  <si>
    <t>US FOODS</t>
  </si>
  <si>
    <t>VETERANS FLOORS INC.</t>
  </si>
  <si>
    <t>VILLAGE OF CAPRON</t>
  </si>
  <si>
    <t>VILLAGE OF POPLAR GROVE</t>
  </si>
  <si>
    <t>VOYAGER SOPRIS LEARNING</t>
  </si>
  <si>
    <t>W. W. GRAINGER COMPANY</t>
  </si>
  <si>
    <t>WALTER LAWSON'S CHILDREN HOME</t>
  </si>
  <si>
    <t>WARDS SCIENCE</t>
  </si>
  <si>
    <t>WEATHERGUARD ROOFING CO</t>
  </si>
  <si>
    <t>WILLIAMS-MANNY, INC.</t>
  </si>
  <si>
    <t>WINNEBAGO COUNTY SPECIAL EDUCATION</t>
  </si>
  <si>
    <t>WISCONSIN DEPARTMENT OF REVENUE</t>
  </si>
  <si>
    <t>WISCONSIN DEPT. OF REVENUE</t>
  </si>
  <si>
    <t>WOODSTOCK CUSD 200</t>
  </si>
  <si>
    <t>XEROX FINANCIAL SERVICES</t>
  </si>
  <si>
    <t>ZONES, INC</t>
  </si>
  <si>
    <t>BEARD, AMY J</t>
  </si>
  <si>
    <t>BEHLING, AMY</t>
  </si>
  <si>
    <t>BENDER, JUDITH L</t>
  </si>
  <si>
    <t>BERTHOLD, DUSTIN</t>
  </si>
  <si>
    <t>BLANEY, COLLEEN G</t>
  </si>
  <si>
    <t>BOGUE, KRISTINA</t>
  </si>
  <si>
    <t>BOYER, ASHLEY S</t>
  </si>
  <si>
    <t>BREAKFIELD, BRADLEY</t>
  </si>
  <si>
    <t>BRUNK, JESSICA M</t>
  </si>
  <si>
    <t>CARLSON, GARRETT</t>
  </si>
  <si>
    <t>CHROMCZAK, GEORGIANNE</t>
  </si>
  <si>
    <t>CLARKE, MICHAEL J</t>
  </si>
  <si>
    <t>CLARKE, MICHAEL L</t>
  </si>
  <si>
    <t>COMMONS, ROXANE</t>
  </si>
  <si>
    <t>DENO, LAUREN M</t>
  </si>
  <si>
    <t>DOBSON, KATHY J</t>
  </si>
  <si>
    <t>ELLIOTT, KIMBERLY A</t>
  </si>
  <si>
    <t>FLYNN, THOMAS P</t>
  </si>
  <si>
    <t>GAMLIN, MELISSA A</t>
  </si>
  <si>
    <t>GERUE, JORDAN L</t>
  </si>
  <si>
    <t>GLASPER, CLAYTON</t>
  </si>
  <si>
    <t>GLEASMAN, TRUDI M</t>
  </si>
  <si>
    <t>GRADY, PAULA</t>
  </si>
  <si>
    <t>HOINESS, KIMBERLY A</t>
  </si>
  <si>
    <t>HOLLINGSWORTH, KATHLEEN J</t>
  </si>
  <si>
    <t>HOWARD, JAMES A</t>
  </si>
  <si>
    <t>KNOWLES, ROBERT S</t>
  </si>
  <si>
    <t>KOSLA, LAURA L</t>
  </si>
  <si>
    <t>LENZEN, CARRIE</t>
  </si>
  <si>
    <t>LESSARD, MICHELE</t>
  </si>
  <si>
    <t>LONER, DOUGLAS E</t>
  </si>
  <si>
    <t>LOUGH, KELLY</t>
  </si>
  <si>
    <t>LUPKER, KEVIN</t>
  </si>
  <si>
    <t>MAINA, LUCINDA</t>
  </si>
  <si>
    <t>MCDONALD, RHONDA R</t>
  </si>
  <si>
    <t>MILLER, MICHAEL C</t>
  </si>
  <si>
    <t>MOHR, JACQUELINE L</t>
  </si>
  <si>
    <t>MOODY, JILL A</t>
  </si>
  <si>
    <t>NEVSIMAL, RICKY</t>
  </si>
  <si>
    <t>NITZ, DANIEL</t>
  </si>
  <si>
    <t>NORTH, CAROL A</t>
  </si>
  <si>
    <t>OLORIEGBE, SULEIMAN Y</t>
  </si>
  <si>
    <t>PERKINS, JEAN L</t>
  </si>
  <si>
    <t>PUTNAM, KEIRSTEN K</t>
  </si>
  <si>
    <t>ROSS, ASHLEY M</t>
  </si>
  <si>
    <t>ROSS, MICHAEL T</t>
  </si>
  <si>
    <t>RUDY, KATHRYN</t>
  </si>
  <si>
    <t>SAMUELSON, TANVI A</t>
  </si>
  <si>
    <t>SCHWARTZ, KATHY</t>
  </si>
  <si>
    <t>SELCHOW, KIRSHNA</t>
  </si>
  <si>
    <t>SMAFIELD, ANN</t>
  </si>
  <si>
    <t>STERUD, HOLLIE D</t>
  </si>
  <si>
    <t>STINDE, WILLIAM M</t>
  </si>
  <si>
    <t>SZELUGA, CRAIG</t>
  </si>
  <si>
    <t>VERMETT, CAROLYN E</t>
  </si>
  <si>
    <t>WALLIN, BONNIE Y</t>
  </si>
  <si>
    <t>WELLS, JULIE A</t>
  </si>
  <si>
    <t>WHITNEY, KRISTIN M</t>
  </si>
  <si>
    <t>WLODZIMIERSKI, THERESE</t>
  </si>
  <si>
    <t>WOODMAN, JAMES C</t>
  </si>
  <si>
    <t>YAUN, RHONDA J</t>
  </si>
  <si>
    <t>YOUNG, TANYA F</t>
  </si>
  <si>
    <t>BOWMAN, KASSANDRA D</t>
  </si>
  <si>
    <t>BOYCE, LAUREN</t>
  </si>
  <si>
    <t>BRADY, SCOTT M</t>
  </si>
  <si>
    <t>CHOMKO, KAYLEA M</t>
  </si>
  <si>
    <t>CROCKER, MEGAN E</t>
  </si>
  <si>
    <t>FRANZ, KATHRYN J</t>
  </si>
  <si>
    <t>KELLEY, RYAN J</t>
  </si>
  <si>
    <t>LERCH, LINNEA</t>
  </si>
  <si>
    <t>LOVGREN, TYLER J</t>
  </si>
  <si>
    <t>MAFFEI, KELLY</t>
  </si>
  <si>
    <t>MCWILLIAMS, EMILY</t>
  </si>
  <si>
    <t>MOURI, EMILY</t>
  </si>
  <si>
    <t>MUTERT, CODELYN M</t>
  </si>
  <si>
    <t>NILSON, MEGAN L</t>
  </si>
  <si>
    <t>PIENTA, JOSEPH</t>
  </si>
  <si>
    <t>PRINTZ, RENEE</t>
  </si>
  <si>
    <t>PROTZ, MATTHEW</t>
  </si>
  <si>
    <t>ROLANDER, DAWN E</t>
  </si>
  <si>
    <t>SCHMIDT, LESLIE L</t>
  </si>
  <si>
    <t>SOLOMON, KYLE R</t>
  </si>
  <si>
    <t>STINDE, JANET K</t>
  </si>
  <si>
    <t>VANGEISEN, JENNIFER L</t>
  </si>
  <si>
    <t>WEISER, TERRI J</t>
  </si>
  <si>
    <t>AHRENS, ELAINE A</t>
  </si>
  <si>
    <t>AUGUSTINE, NICHOLAS</t>
  </si>
  <si>
    <t>BELL, KIMBERLY</t>
  </si>
  <si>
    <t>BLACKMER, ELIZABETH</t>
  </si>
  <si>
    <t>BOBADILLA-GOMEZ, MARIA R</t>
  </si>
  <si>
    <t>BOSWELL, LISA M</t>
  </si>
  <si>
    <t>BRINKMEIER, MATTHEW</t>
  </si>
  <si>
    <t>CHEEK, JULIA A</t>
  </si>
  <si>
    <t>CONKLING, JOSHUA</t>
  </si>
  <si>
    <t>CORN, JEFFREY S</t>
  </si>
  <si>
    <t>DOERING, KATHARINE A</t>
  </si>
  <si>
    <t>DOETCH, ASHLEY</t>
  </si>
  <si>
    <t>DOETCH, BETH</t>
  </si>
  <si>
    <t>EATON, SHANNON</t>
  </si>
  <si>
    <t>ENGELMAN, NATALIE</t>
  </si>
  <si>
    <t>FINLEY, SHANE</t>
  </si>
  <si>
    <t>FORD, MELISSA</t>
  </si>
  <si>
    <t>FRANZEN, MELISSA</t>
  </si>
  <si>
    <t>FRIESEMA, KELLY B</t>
  </si>
  <si>
    <t>GEIGER, JASON M</t>
  </si>
  <si>
    <t>GERL, KRISTALYN</t>
  </si>
  <si>
    <t>GIESECKE, REBECCA</t>
  </si>
  <si>
    <t>GLEIZES, MATHILDE V</t>
  </si>
  <si>
    <t>GREENFIELD, RANDAL</t>
  </si>
  <si>
    <t>GREGORY-ELMS, EMILY R</t>
  </si>
  <si>
    <t>GROVER, WANDA</t>
  </si>
  <si>
    <t>HILTON, ASHLEE N</t>
  </si>
  <si>
    <t>JOLE, KRYSTAL</t>
  </si>
  <si>
    <t>KASTNING, CYNTHIA J</t>
  </si>
  <si>
    <t>KAUR, JASPREET</t>
  </si>
  <si>
    <t>KEPPEL, LINDSEY M</t>
  </si>
  <si>
    <t>KOHUT, JORDAN L</t>
  </si>
  <si>
    <t>LAING, MEGAN</t>
  </si>
  <si>
    <t>LAMMERSFELD, JOHNNY</t>
  </si>
  <si>
    <t>LANHAM, CHRISTY D</t>
  </si>
  <si>
    <t>LICAUSI, LAUREN T</t>
  </si>
  <si>
    <t>MCLEE, JASON D</t>
  </si>
  <si>
    <t>MILLER, KRISTEN</t>
  </si>
  <si>
    <t>MOON, SANDRA</t>
  </si>
  <si>
    <t>MUCK, SUZETTE M</t>
  </si>
  <si>
    <t>MYERS, SARAH L</t>
  </si>
  <si>
    <t>OTOOLE, TAMMY</t>
  </si>
  <si>
    <t>PAGAN, CARRIE L</t>
  </si>
  <si>
    <t>PARKER, SARAH J</t>
  </si>
  <si>
    <t>PHIMMACHACK, JENNY L</t>
  </si>
  <si>
    <t>PODRAZA, KATHLEEN</t>
  </si>
  <si>
    <t>RAGO, IAN J</t>
  </si>
  <si>
    <t>ROEN, RENEE M</t>
  </si>
  <si>
    <t>ROGERS, JODIE L</t>
  </si>
  <si>
    <t>SCHABACKER, TRACY M</t>
  </si>
  <si>
    <t>SCHAK, KAITLYN M</t>
  </si>
  <si>
    <t>SCHURING, TIMOTHY F</t>
  </si>
  <si>
    <t>SEIPTS, DAWN</t>
  </si>
  <si>
    <t>SHANK, CHRISTOPHER</t>
  </si>
  <si>
    <t>SMITH, JESSICA L</t>
  </si>
  <si>
    <t>STROUP, LAURA K</t>
  </si>
  <si>
    <t>SURRATT, HEIDI A</t>
  </si>
  <si>
    <t>ULLRICH, ROBERT</t>
  </si>
  <si>
    <t>VELEZ, AMY E</t>
  </si>
  <si>
    <t>WEIFFENBACH, CAROL</t>
  </si>
  <si>
    <t>WESBECHER, MICHAEL R</t>
  </si>
  <si>
    <t>WINEBAUGH, JULIE</t>
  </si>
  <si>
    <t>WINELAND, LORI A</t>
  </si>
  <si>
    <t>WYKES, EMILY D</t>
  </si>
  <si>
    <t>BABCOCK, CHRISTINE</t>
  </si>
  <si>
    <t>BRADY, SHAWN M</t>
  </si>
  <si>
    <t>BRODY, LYNN C</t>
  </si>
  <si>
    <t>BUSSIE, DENISE L</t>
  </si>
  <si>
    <t>DEYOUNG, KENNETH G</t>
  </si>
  <si>
    <t>DOETCH, TAMI</t>
  </si>
  <si>
    <t>EXCELL, CATHERINE E</t>
  </si>
  <si>
    <t>GEYMAN, MELISSA</t>
  </si>
  <si>
    <t>GROVE, JILL V</t>
  </si>
  <si>
    <t>GUTHRIE, AMY</t>
  </si>
  <si>
    <t>HANAMAN, KELLY M</t>
  </si>
  <si>
    <t>HARKNESS, SHANNON L</t>
  </si>
  <si>
    <t>HAYDEN, KRISTIN M</t>
  </si>
  <si>
    <t>KAMHOLZ, BRENDA K</t>
  </si>
  <si>
    <t>KLECKLER, SANDRA K</t>
  </si>
  <si>
    <t>KORPAN, SARAH R</t>
  </si>
  <si>
    <t>KRAWCZYK, KIM M</t>
  </si>
  <si>
    <t>LILJA, MARTHA L</t>
  </si>
  <si>
    <t>LOUIS, ALLISON J</t>
  </si>
  <si>
    <t>MATEN, CINDY</t>
  </si>
  <si>
    <t>MORAN, EILEEN K</t>
  </si>
  <si>
    <t>PARRIS, SUSAN</t>
  </si>
  <si>
    <t>PEARCE, JAMISON R</t>
  </si>
  <si>
    <t>PETERSON, CHERYL L</t>
  </si>
  <si>
    <t>SAVELEY, ELIZABETH A</t>
  </si>
  <si>
    <t>SCRIBNER, LISA K</t>
  </si>
  <si>
    <t>SIGGELKOV, DAVID C</t>
  </si>
  <si>
    <t>SQUIRES, STEPHANIE L</t>
  </si>
  <si>
    <t>STACHOWIAK, KENDRA L</t>
  </si>
  <si>
    <t>SULLIVAN, AARON D</t>
  </si>
  <si>
    <t>TAYLOR, KARIN</t>
  </si>
  <si>
    <t>TOWNSEND, KELLIE A</t>
  </si>
  <si>
    <t>WALSH, HEATHER</t>
  </si>
  <si>
    <t>WINEBRENNER, MICHAEL D</t>
  </si>
  <si>
    <t>ZIMBER, LISA M</t>
  </si>
  <si>
    <t>FRANSEEN, KRISTI A</t>
  </si>
  <si>
    <t>GREENLEE, MICHAEL J</t>
  </si>
  <si>
    <t>HUBERT, JACOB R</t>
  </si>
  <si>
    <t>KLETT, MATTHEW T</t>
  </si>
  <si>
    <t>PURVIS, DALE</t>
  </si>
  <si>
    <t>ADAMS, CAITLIN E</t>
  </si>
  <si>
    <t>ALVAREZ, STACEY</t>
  </si>
  <si>
    <t>ANDERSON, BARBARA</t>
  </si>
  <si>
    <t>ANTIS, DEBRA</t>
  </si>
  <si>
    <t>ANTONSEN, JULIE</t>
  </si>
  <si>
    <t>ARATA, JILL A</t>
  </si>
  <si>
    <t>ATAYDE, SARAH</t>
  </si>
  <si>
    <t>BADEN, ANDREW J</t>
  </si>
  <si>
    <t>BAKER, ROBIN</t>
  </si>
  <si>
    <t>BOEHMKE, ROBERT J</t>
  </si>
  <si>
    <t>BOHL, DIANE</t>
  </si>
  <si>
    <t>BONGIOVANNI, CHERYL J</t>
  </si>
  <si>
    <t>BOYK, JANIS L</t>
  </si>
  <si>
    <t>BROOKS, VICKI M</t>
  </si>
  <si>
    <t>BROSNAN, JULIE</t>
  </si>
  <si>
    <t>BROWN, MINDY J</t>
  </si>
  <si>
    <t>BRUNSCHON, ROBERT L</t>
  </si>
  <si>
    <t>BULLARD, KARA</t>
  </si>
  <si>
    <t>BURKE, BERNARD J</t>
  </si>
  <si>
    <t>BURNS, ELIZABETH</t>
  </si>
  <si>
    <t>BUROW, CAROL</t>
  </si>
  <si>
    <t>CABRERA, TOMMY D</t>
  </si>
  <si>
    <t>CALDWELL, KARYN J</t>
  </si>
  <si>
    <t>CHRISTENSEN, BOBBY</t>
  </si>
  <si>
    <t>CHRISTENSEN, LISA M</t>
  </si>
  <si>
    <t>CHUDOBA, LAURIE L</t>
  </si>
  <si>
    <t>CICHON, PASQUINA</t>
  </si>
  <si>
    <t>CLINE, DAVID</t>
  </si>
  <si>
    <t>CLINE, SALLY R</t>
  </si>
  <si>
    <t>COOKE, CONNIE D</t>
  </si>
  <si>
    <t>CORSON, TINA</t>
  </si>
  <si>
    <t>CROCKER, TONI</t>
  </si>
  <si>
    <t>CRULL, KIMBERLY</t>
  </si>
  <si>
    <t>CUNNINGHAM, JAMIE S</t>
  </si>
  <si>
    <t>DAHL, ALLISON</t>
  </si>
  <si>
    <t>DAVILA, GUADALUPE</t>
  </si>
  <si>
    <t>DEALMEIDA, VANIA</t>
  </si>
  <si>
    <t>DHAMER, LAUREN K</t>
  </si>
  <si>
    <t>DOBBINS, STELLA M</t>
  </si>
  <si>
    <t>DOETCH, JOSH P</t>
  </si>
  <si>
    <t>DOETCH, LENNIE D</t>
  </si>
  <si>
    <t>DONLEY, LINDA W</t>
  </si>
  <si>
    <t>ESPARZA, GERARDO D</t>
  </si>
  <si>
    <t>FIGUEROA, JAMIE M</t>
  </si>
  <si>
    <t>FITZPATRICK, MICHELLE L</t>
  </si>
  <si>
    <t>FLEMING, SARAH T</t>
  </si>
  <si>
    <t>FLEMING, TIM A</t>
  </si>
  <si>
    <t>FOILES, JAMES L</t>
  </si>
  <si>
    <t>FORD, ROBERT A</t>
  </si>
  <si>
    <t>FORD, TYRONE B</t>
  </si>
  <si>
    <t>FREEMAN, PATRICK W</t>
  </si>
  <si>
    <t>FUNK, LAURA K</t>
  </si>
  <si>
    <t>GARMAN, KRISTI M</t>
  </si>
  <si>
    <t>GEISHERT, BETH L</t>
  </si>
  <si>
    <t>GRATZ, GLEN E</t>
  </si>
  <si>
    <t>GRIDER, CHAD</t>
  </si>
  <si>
    <t>GUTHRIE, STEVEN H</t>
  </si>
  <si>
    <t>HARWOOD, EMILY N</t>
  </si>
  <si>
    <t>HAVLOVIC, MICHELE L</t>
  </si>
  <si>
    <t>HENNING, SUSAN M</t>
  </si>
  <si>
    <t>HERNANDEZ, BIANCA L</t>
  </si>
  <si>
    <t>HOFFMAN, ASHLEIGH</t>
  </si>
  <si>
    <t>HOLLIS, LAURIE</t>
  </si>
  <si>
    <t>HRIBIK, TOM</t>
  </si>
  <si>
    <t>HYZER, EDWARD</t>
  </si>
  <si>
    <t>ISTAD, SARA</t>
  </si>
  <si>
    <t>IZZO, SHAWN J</t>
  </si>
  <si>
    <t>JEFFERS, DENNIS F</t>
  </si>
  <si>
    <t>JENSON, LAURA L</t>
  </si>
  <si>
    <t>JOHNSON, CRAIG E</t>
  </si>
  <si>
    <t>JOHNSON, RODNEY M</t>
  </si>
  <si>
    <t>JONES, JULIE K</t>
  </si>
  <si>
    <t>JOYCE, DANIEL P</t>
  </si>
  <si>
    <t>KASPRAK, JODI</t>
  </si>
  <si>
    <t>KEHOE, THERESA M</t>
  </si>
  <si>
    <t>KERN, MICHELLE M</t>
  </si>
  <si>
    <t>KILGORE, BOBBY</t>
  </si>
  <si>
    <t>KOSCH, COURTNEY R</t>
  </si>
  <si>
    <t>KRAUSE, JENNIFER C</t>
  </si>
  <si>
    <t>KUZIA, KATHLEEN</t>
  </si>
  <si>
    <t>LEAKE, ANNE M</t>
  </si>
  <si>
    <t>LEE, DAVID W</t>
  </si>
  <si>
    <t>LEE, DEBORAH L</t>
  </si>
  <si>
    <t>LEE, JODI L</t>
  </si>
  <si>
    <t>LEE, OFELIA</t>
  </si>
  <si>
    <t>LEE, RITA E</t>
  </si>
  <si>
    <t>LEE, TENNILLE L</t>
  </si>
  <si>
    <t>LERNER, MATTHEW S</t>
  </si>
  <si>
    <t>LEWIS, PENNY J</t>
  </si>
  <si>
    <t>LINDBERG, CHERYL</t>
  </si>
  <si>
    <t>LIVDAHL, AMBER L</t>
  </si>
  <si>
    <t>MALONE, ASHLEY N</t>
  </si>
  <si>
    <t>MARCUS, TRACY</t>
  </si>
  <si>
    <t>MARKUS, TRACY L</t>
  </si>
  <si>
    <t>MCAHREN, CHRISTINE M</t>
  </si>
  <si>
    <t>MCFARLIN, REBECAH</t>
  </si>
  <si>
    <t>MCNEELY, KIRSTIN A</t>
  </si>
  <si>
    <t>MEYER, EUGENE</t>
  </si>
  <si>
    <t>MILLER, SUSAN M</t>
  </si>
  <si>
    <t>MITCHELL, TAMMY</t>
  </si>
  <si>
    <t>MOORE, SASHA W</t>
  </si>
  <si>
    <t>MORELOCK, BRIAN B</t>
  </si>
  <si>
    <t>MORTON, LINDA K</t>
  </si>
  <si>
    <t>MULLIGAN, DIANNE</t>
  </si>
  <si>
    <t>MUNRO, WENDY</t>
  </si>
  <si>
    <t>NACHAMPASSACK, MELISSA</t>
  </si>
  <si>
    <t>NELSON, VICKI L</t>
  </si>
  <si>
    <t>NINO, CHRISTINA</t>
  </si>
  <si>
    <t>NOLEN, JAMES P</t>
  </si>
  <si>
    <t>NOLEN, TRACI R</t>
  </si>
  <si>
    <t>ORSBORN, MICHAEL A</t>
  </si>
  <si>
    <t>OSTERBERG, KELLY</t>
  </si>
  <si>
    <t>PASTRYK, JOHN</t>
  </si>
  <si>
    <t>PATE-LIST, LAUREN</t>
  </si>
  <si>
    <t>PERRI, DOMINIC</t>
  </si>
  <si>
    <t>PETERS, GENE</t>
  </si>
  <si>
    <t>PETERSEN, NANCY F</t>
  </si>
  <si>
    <t>PETERSON, DONNA A</t>
  </si>
  <si>
    <t>PISKIE, MARY</t>
  </si>
  <si>
    <t>PORTER, JANEL</t>
  </si>
  <si>
    <t>PRITCHARD, DEBRA L</t>
  </si>
  <si>
    <t>RADKE, MARILYN S</t>
  </si>
  <si>
    <t>RANDALL, LAUREN G</t>
  </si>
  <si>
    <t>RANDALL, WILLIAM F</t>
  </si>
  <si>
    <t>RICHARDS, LAURA</t>
  </si>
  <si>
    <t>RIVERA, EVELYN</t>
  </si>
  <si>
    <t>RODAKOWSKI, SUE L</t>
  </si>
  <si>
    <t>RODERICK, SHERRIE L</t>
  </si>
  <si>
    <t>ROGERS, TAYLOR</t>
  </si>
  <si>
    <t>ROSENBALM, ROBIN L</t>
  </si>
  <si>
    <t>RUIZ-HERNANDEZ, NAYELY</t>
  </si>
  <si>
    <t>RUTIAGA, EVANGELINA</t>
  </si>
  <si>
    <t>SACHS, MARGARET A</t>
  </si>
  <si>
    <t>SAGLIER, JANNETTE S</t>
  </si>
  <si>
    <t>SAMPSON, RAPHAEL</t>
  </si>
  <si>
    <t>SCHAUMBURG, ELIZABETH</t>
  </si>
  <si>
    <t>SCHMITZ, STEPHANIE K</t>
  </si>
  <si>
    <t>SCHOBER-WORLEY, THERESA</t>
  </si>
  <si>
    <t>SCHUSTER, JERI L</t>
  </si>
  <si>
    <t>SCOTT, CONNIE L</t>
  </si>
  <si>
    <t>SECOR, JULIE</t>
  </si>
  <si>
    <t>SMAHA, JOAN</t>
  </si>
  <si>
    <t>SMITH, SANDRA</t>
  </si>
  <si>
    <t>SORENSEN, BRITTANY L</t>
  </si>
  <si>
    <t>SOWERS, ANDREA</t>
  </si>
  <si>
    <t>SPANA, ELAINE</t>
  </si>
  <si>
    <t>SPENCE, WENDY</t>
  </si>
  <si>
    <t>SREMANIAK, DONNA P</t>
  </si>
  <si>
    <t>ST. GERMAIN, RITA</t>
  </si>
  <si>
    <t>ST. GERMAIN, VALERIE M</t>
  </si>
  <si>
    <t>STANSKI, SONIA A</t>
  </si>
  <si>
    <t>STEFFEN, SUSANN M</t>
  </si>
  <si>
    <t>STICKELS, TONI</t>
  </si>
  <si>
    <t>SWOPE, PAULETTE M</t>
  </si>
  <si>
    <t>SYNOVE, CHRISTINA</t>
  </si>
  <si>
    <t>TIMM, SHERRY M</t>
  </si>
  <si>
    <t>TIMMERMAN, MICHAEL A</t>
  </si>
  <si>
    <t>URBIETA, PATRICIA</t>
  </si>
  <si>
    <t>VON BOSSE, CAROL</t>
  </si>
  <si>
    <t>VONDERHEIDE, SHARON</t>
  </si>
  <si>
    <t>WAGNER, CHRISTINA C</t>
  </si>
  <si>
    <t>WALTER, KIMBERLY E</t>
  </si>
  <si>
    <t>WEBB, MELISSA</t>
  </si>
  <si>
    <t>WELZEN, NANCY L</t>
  </si>
  <si>
    <t>WETHINGTON, EDWARD J</t>
  </si>
  <si>
    <t>WHITING, BRETT C</t>
  </si>
  <si>
    <t>WILLIAMS, RANDALL E</t>
  </si>
  <si>
    <t>WILLIAMS, RICHARD E</t>
  </si>
  <si>
    <t>WOLSKI, MARIA</t>
  </si>
  <si>
    <t>YARC, MATHEW</t>
  </si>
  <si>
    <t>ELLINGSON, JANET</t>
  </si>
  <si>
    <t>EMBRY, JODIE L</t>
  </si>
  <si>
    <t>GRIMM, TERRY</t>
  </si>
  <si>
    <t>HOOKER, SANDRA L</t>
  </si>
  <si>
    <t>JOHNSON, CRAIG</t>
  </si>
  <si>
    <t>JOHNSON, MICHELE M</t>
  </si>
  <si>
    <t>KAMMERER, JEFF D</t>
  </si>
  <si>
    <t>MCKIBBEN, CHRISTINE</t>
  </si>
  <si>
    <t>MEIER, RUSSELL</t>
  </si>
  <si>
    <t>MENDEZ, FRANCISCO</t>
  </si>
  <si>
    <t>MULHOLLAND, LINDA</t>
  </si>
  <si>
    <t>NINO, MARIA E</t>
  </si>
  <si>
    <t>PETERSON, KAYLEE R</t>
  </si>
  <si>
    <t>PLATH, JEANNINE M</t>
  </si>
  <si>
    <t>PRINCE, KATHY</t>
  </si>
  <si>
    <t>RUSH, JANICE</t>
  </si>
  <si>
    <t>SCHWARZ, ZACHERY</t>
  </si>
  <si>
    <t>ZELLNER, BRENDA</t>
  </si>
  <si>
    <t>BURMEISTER, JANICE</t>
  </si>
  <si>
    <t>GUSTAFSON, KATHLEEN M</t>
  </si>
  <si>
    <t>HOLSKER, KELLY L</t>
  </si>
  <si>
    <t>JARQUIN, ALLA</t>
  </si>
  <si>
    <t>MOORE, PATRICIA A</t>
  </si>
  <si>
    <t>O'MALLEY, GEORGE</t>
  </si>
  <si>
    <t>RAZIM, WILLIAM J</t>
  </si>
  <si>
    <t>RICHARDS, ROBERT</t>
  </si>
  <si>
    <t>SAGER, BARBARA A</t>
  </si>
  <si>
    <t>STRAW, BRAD</t>
  </si>
  <si>
    <t>TIMMERMAN, RONALD S</t>
  </si>
  <si>
    <t>WHITT, JAMES P</t>
  </si>
  <si>
    <t>GAVIN, SARAH C</t>
  </si>
  <si>
    <t>NOVAK, JAMES S</t>
  </si>
  <si>
    <t>PORTER, RANDALL L</t>
  </si>
  <si>
    <t>RUDOLPH, GERALD</t>
  </si>
  <si>
    <t>SAUNDERS, JULIA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</si>
</sst>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
    <numFmt numFmtId="165" formatCode="0#\-###\-####\-##"/>
    <numFmt numFmtId="166" formatCode="#,##0.0000_);[Red]\(#,##0.0000\)"/>
    <numFmt numFmtId="167" formatCode="[$-409]mmmm\ d\,\ yyyy;@"/>
  </numFmts>
  <fonts count="37" x14ac:knownFonts="1">
    <font>
      <sz val="10"/>
      <name val="Arial"/>
    </font>
    <font>
      <sz val="10"/>
      <name val="MS Sans Serif"/>
      <family val="2"/>
    </font>
    <font>
      <sz val="8"/>
      <name val="Arial"/>
      <family val="2"/>
    </font>
    <font>
      <sz val="8"/>
      <name val="Arial"/>
      <family val="2"/>
    </font>
    <font>
      <u/>
      <sz val="10"/>
      <color indexed="12"/>
      <name val="Arial"/>
      <family val="2"/>
    </font>
    <font>
      <i/>
      <sz val="8"/>
      <name val="Arial"/>
      <family val="2"/>
    </font>
    <font>
      <b/>
      <sz val="8"/>
      <name val="Arial"/>
      <family val="2"/>
    </font>
    <font>
      <b/>
      <u/>
      <sz val="8"/>
      <name val="Arial"/>
      <family val="2"/>
    </font>
    <font>
      <i/>
      <sz val="8"/>
      <name val="Arial"/>
      <family val="2"/>
    </font>
    <font>
      <u/>
      <sz val="8"/>
      <name val="Arial"/>
      <family val="2"/>
    </font>
    <font>
      <sz val="8"/>
      <color indexed="10"/>
      <name val="Arial"/>
      <family val="2"/>
    </font>
    <font>
      <b/>
      <sz val="9"/>
      <name val="Arial"/>
      <family val="2"/>
    </font>
    <font>
      <sz val="9"/>
      <name val="Arial"/>
      <family val="2"/>
    </font>
    <font>
      <sz val="10"/>
      <name val="Arial"/>
      <family val="2"/>
    </font>
    <font>
      <b/>
      <sz val="11"/>
      <name val="Arial"/>
      <family val="2"/>
    </font>
    <font>
      <b/>
      <u/>
      <sz val="9"/>
      <name val="Arial"/>
      <family val="2"/>
    </font>
    <font>
      <b/>
      <sz val="8"/>
      <name val="Arial"/>
      <family val="2"/>
    </font>
    <font>
      <b/>
      <sz val="10"/>
      <name val="Arial"/>
      <family val="2"/>
    </font>
    <font>
      <sz val="8"/>
      <color indexed="81"/>
      <name val="Tahoma"/>
      <family val="2"/>
    </font>
    <font>
      <b/>
      <sz val="8"/>
      <color indexed="81"/>
      <name val="Tahoma"/>
      <family val="2"/>
    </font>
    <font>
      <b/>
      <sz val="8"/>
      <color indexed="81"/>
      <name val="Arial"/>
      <family val="2"/>
    </font>
    <font>
      <vertAlign val="superscript"/>
      <sz val="10"/>
      <name val="Arial"/>
      <family val="2"/>
    </font>
    <font>
      <vertAlign val="superscript"/>
      <sz val="10"/>
      <name val="Arial"/>
      <family val="2"/>
    </font>
    <font>
      <vertAlign val="superscript"/>
      <sz val="10"/>
      <color indexed="81"/>
      <name val="Tahoma"/>
      <family val="2"/>
    </font>
    <font>
      <i/>
      <sz val="10"/>
      <name val="Arial"/>
      <family val="2"/>
    </font>
    <font>
      <i/>
      <sz val="9"/>
      <name val="Arial"/>
      <family val="2"/>
    </font>
    <font>
      <b/>
      <u/>
      <sz val="10"/>
      <name val="Arial"/>
      <family val="2"/>
    </font>
    <font>
      <sz val="8"/>
      <color indexed="9"/>
      <name val="Arial"/>
      <family val="2"/>
    </font>
    <font>
      <i/>
      <sz val="9"/>
      <color indexed="10"/>
      <name val="Arial"/>
      <family val="2"/>
    </font>
    <font>
      <b/>
      <i/>
      <sz val="9"/>
      <color indexed="10"/>
      <name val="Arial"/>
      <family val="2"/>
    </font>
    <font>
      <b/>
      <i/>
      <sz val="10"/>
      <color indexed="10"/>
      <name val="Arial"/>
      <family val="2"/>
    </font>
    <font>
      <sz val="10"/>
      <color indexed="8"/>
      <name val="Arial"/>
      <family val="2"/>
    </font>
    <font>
      <b/>
      <sz val="10"/>
      <color indexed="8"/>
      <name val="Arial"/>
      <family val="2"/>
    </font>
    <font>
      <b/>
      <sz val="9"/>
      <name val="Arial"/>
      <family val="2"/>
    </font>
    <font>
      <sz val="9"/>
      <name val="Arial"/>
      <family val="2"/>
    </font>
    <font>
      <sz val="10"/>
      <name val="Arial"/>
      <family val="2"/>
    </font>
    <font>
      <b/>
      <i/>
      <sz val="10"/>
      <color rgb="FFFF0000"/>
      <name val="Arial"/>
      <family val="2"/>
    </font>
  </fonts>
  <fills count="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s>
  <borders count="58">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diagonal/>
    </border>
    <border>
      <left/>
      <right style="thin">
        <color indexed="55"/>
      </right>
      <top/>
      <bottom/>
      <diagonal/>
    </border>
    <border>
      <left style="thin">
        <color indexed="55"/>
      </left>
      <right/>
      <top style="thin">
        <color indexed="55"/>
      </top>
      <bottom style="thin">
        <color indexed="55"/>
      </bottom>
      <diagonal/>
    </border>
    <border>
      <left style="thin">
        <color indexed="55"/>
      </left>
      <right/>
      <top/>
      <bottom/>
      <diagonal/>
    </border>
    <border>
      <left/>
      <right/>
      <top style="thin">
        <color indexed="55"/>
      </top>
      <bottom/>
      <diagonal/>
    </border>
    <border>
      <left style="thin">
        <color indexed="55"/>
      </left>
      <right style="thin">
        <color indexed="55"/>
      </right>
      <top style="thin">
        <color indexed="55"/>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dashed">
        <color indexed="55"/>
      </left>
      <right/>
      <top/>
      <bottom/>
      <diagonal/>
    </border>
    <border>
      <left style="dashed">
        <color indexed="55"/>
      </left>
      <right/>
      <top/>
      <bottom style="thin">
        <color indexed="55"/>
      </bottom>
      <diagonal/>
    </border>
    <border>
      <left/>
      <right/>
      <top/>
      <bottom style="thin">
        <color indexed="55"/>
      </bottom>
      <diagonal/>
    </border>
    <border>
      <left/>
      <right style="dashed">
        <color indexed="55"/>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double">
        <color indexed="55"/>
      </bottom>
      <diagonal/>
    </border>
    <border>
      <left style="thin">
        <color indexed="55"/>
      </left>
      <right style="thin">
        <color indexed="55"/>
      </right>
      <top/>
      <bottom style="thin">
        <color indexed="55"/>
      </bottom>
      <diagonal/>
    </border>
    <border>
      <left style="thin">
        <color indexed="55"/>
      </left>
      <right style="thin">
        <color indexed="55"/>
      </right>
      <top/>
      <bottom style="double">
        <color indexed="55"/>
      </bottom>
      <diagonal/>
    </border>
    <border>
      <left style="thin">
        <color indexed="55"/>
      </left>
      <right/>
      <top style="thin">
        <color indexed="55"/>
      </top>
      <bottom style="double">
        <color indexed="55"/>
      </bottom>
      <diagonal/>
    </border>
    <border>
      <left/>
      <right style="thin">
        <color indexed="55"/>
      </right>
      <top style="thin">
        <color indexed="55"/>
      </top>
      <bottom style="double">
        <color indexed="55"/>
      </bottom>
      <diagonal/>
    </border>
    <border>
      <left style="thin">
        <color indexed="55"/>
      </left>
      <right/>
      <top style="double">
        <color indexed="55"/>
      </top>
      <bottom style="double">
        <color indexed="55"/>
      </bottom>
      <diagonal/>
    </border>
    <border>
      <left/>
      <right style="thin">
        <color indexed="55"/>
      </right>
      <top style="double">
        <color indexed="55"/>
      </top>
      <bottom style="double">
        <color indexed="55"/>
      </bottom>
      <diagonal/>
    </border>
    <border>
      <left/>
      <right/>
      <top style="thin">
        <color indexed="55"/>
      </top>
      <bottom style="double">
        <color indexed="55"/>
      </bottom>
      <diagonal/>
    </border>
    <border>
      <left style="thin">
        <color indexed="55"/>
      </left>
      <right/>
      <top/>
      <bottom style="thin">
        <color indexed="55"/>
      </bottom>
      <diagonal/>
    </border>
    <border>
      <left style="thin">
        <color indexed="55"/>
      </left>
      <right/>
      <top style="double">
        <color indexed="55"/>
      </top>
      <bottom style="thin">
        <color indexed="55"/>
      </bottom>
      <diagonal/>
    </border>
    <border>
      <left/>
      <right/>
      <top style="double">
        <color indexed="55"/>
      </top>
      <bottom style="thin">
        <color indexed="55"/>
      </bottom>
      <diagonal/>
    </border>
    <border>
      <left/>
      <right style="thin">
        <color indexed="55"/>
      </right>
      <top style="double">
        <color indexed="55"/>
      </top>
      <bottom style="thin">
        <color indexed="55"/>
      </bottom>
      <diagonal/>
    </border>
    <border>
      <left style="thin">
        <color indexed="22"/>
      </left>
      <right style="thin">
        <color indexed="22"/>
      </right>
      <top style="dashed">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dashed">
        <color indexed="22"/>
      </bottom>
      <diagonal/>
    </border>
    <border>
      <left style="thin">
        <color indexed="22"/>
      </left>
      <right style="thin">
        <color indexed="22"/>
      </right>
      <top style="thin">
        <color indexed="22"/>
      </top>
      <bottom/>
      <diagonal/>
    </border>
    <border>
      <left style="thin">
        <color indexed="55"/>
      </left>
      <right style="thin">
        <color indexed="55"/>
      </right>
      <top style="double">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55"/>
      </left>
      <right style="dotted">
        <color indexed="55"/>
      </right>
      <top style="thin">
        <color indexed="55"/>
      </top>
      <bottom/>
      <diagonal/>
    </border>
    <border>
      <left style="dotted">
        <color indexed="55"/>
      </left>
      <right style="thin">
        <color indexed="55"/>
      </right>
      <top style="thin">
        <color indexed="55"/>
      </top>
      <bottom/>
      <diagonal/>
    </border>
    <border>
      <left style="thin">
        <color indexed="55"/>
      </left>
      <right style="dotted">
        <color indexed="55"/>
      </right>
      <top/>
      <bottom/>
      <diagonal/>
    </border>
    <border>
      <left style="dotted">
        <color indexed="55"/>
      </left>
      <right style="thin">
        <color indexed="55"/>
      </right>
      <top/>
      <bottom/>
      <diagonal/>
    </border>
    <border>
      <left/>
      <right/>
      <top style="medium">
        <color indexed="55"/>
      </top>
      <bottom/>
      <diagonal/>
    </border>
    <border>
      <left/>
      <right/>
      <top/>
      <bottom style="medium">
        <color indexed="55"/>
      </bottom>
      <diagonal/>
    </border>
    <border>
      <left style="medium">
        <color indexed="55"/>
      </left>
      <right style="thin">
        <color indexed="55"/>
      </right>
      <top style="medium">
        <color indexed="55"/>
      </top>
      <bottom/>
      <diagonal/>
    </border>
    <border>
      <left/>
      <right style="thin">
        <color indexed="55"/>
      </right>
      <top style="medium">
        <color indexed="55"/>
      </top>
      <bottom/>
      <diagonal/>
    </border>
    <border>
      <left style="thin">
        <color indexed="55"/>
      </left>
      <right style="thin">
        <color indexed="55"/>
      </right>
      <top style="medium">
        <color indexed="55"/>
      </top>
      <bottom/>
      <diagonal/>
    </border>
    <border>
      <left style="medium">
        <color indexed="55"/>
      </left>
      <right style="thin">
        <color indexed="55"/>
      </right>
      <top/>
      <bottom/>
      <diagonal/>
    </border>
    <border>
      <left style="medium">
        <color indexed="55"/>
      </left>
      <right style="thin">
        <color indexed="55"/>
      </right>
      <top/>
      <bottom style="double">
        <color indexed="55"/>
      </bottom>
      <diagonal/>
    </border>
    <border>
      <left/>
      <right/>
      <top/>
      <bottom style="double">
        <color indexed="55"/>
      </bottom>
      <diagonal/>
    </border>
    <border>
      <left/>
      <right/>
      <top style="double">
        <color indexed="55"/>
      </top>
      <bottom/>
      <diagonal/>
    </border>
    <border>
      <left style="dotted">
        <color indexed="55"/>
      </left>
      <right style="thin">
        <color indexed="55"/>
      </right>
      <top/>
      <bottom style="thin">
        <color indexed="55"/>
      </bottom>
      <diagonal/>
    </border>
    <border>
      <left style="dashed">
        <color indexed="55"/>
      </left>
      <right/>
      <top style="dashed">
        <color indexed="55"/>
      </top>
      <bottom/>
      <diagonal/>
    </border>
    <border>
      <left/>
      <right/>
      <top style="dashed">
        <color indexed="55"/>
      </top>
      <bottom/>
      <diagonal/>
    </border>
    <border>
      <left/>
      <right/>
      <top style="double">
        <color indexed="55"/>
      </top>
      <bottom style="double">
        <color indexed="55"/>
      </bottom>
      <diagonal/>
    </border>
    <border>
      <left style="dotted">
        <color theme="0" tint="-0.34998626667073579"/>
      </left>
      <right style="thin">
        <color theme="0" tint="-0.34998626667073579"/>
      </right>
      <top style="thin">
        <color theme="0" tint="-0.34998626667073579"/>
      </top>
      <bottom/>
      <diagonal/>
    </border>
    <border>
      <left style="dotted">
        <color theme="0" tint="-0.34998626667073579"/>
      </left>
      <right style="thin">
        <color theme="0" tint="-0.34998626667073579"/>
      </right>
      <top/>
      <bottom/>
      <diagonal/>
    </border>
    <border>
      <left style="dotted">
        <color theme="0" tint="-0.34998626667073579"/>
      </left>
      <right style="thin">
        <color theme="0" tint="-0.34998626667073579"/>
      </right>
      <top/>
      <bottom style="thin">
        <color theme="0" tint="-0.34998626667073579"/>
      </bottom>
      <diagonal/>
    </border>
    <border>
      <left style="thin">
        <color theme="0" tint="-0.34998626667073579"/>
      </left>
      <right style="dotted">
        <color theme="0" tint="-0.34998626667073579"/>
      </right>
      <top style="thin">
        <color theme="0" tint="-0.34998626667073579"/>
      </top>
      <bottom/>
      <diagonal/>
    </border>
    <border>
      <left style="thin">
        <color theme="0" tint="-0.34998626667073579"/>
      </left>
      <right style="dotted">
        <color theme="0" tint="-0.34998626667073579"/>
      </right>
      <top/>
      <bottom/>
      <diagonal/>
    </border>
    <border>
      <left style="thin">
        <color theme="0" tint="-0.34998626667073579"/>
      </left>
      <right style="dotted">
        <color theme="0" tint="-0.34998626667073579"/>
      </right>
      <top/>
      <bottom style="thin">
        <color theme="0" tint="-0.34998626667073579"/>
      </bottom>
      <diagonal/>
    </border>
  </borders>
  <cellStyleXfs count="7">
    <xf numFmtId="0" fontId="0" fillId="0" borderId="0"/>
    <xf numFmtId="0" fontId="4" fillId="0" borderId="0" applyNumberFormat="0" applyFill="0" applyBorder="0" applyAlignment="0" applyProtection="0">
      <alignment vertical="top"/>
      <protection locked="0"/>
    </xf>
    <xf numFmtId="0" fontId="35" fillId="0" borderId="0"/>
    <xf numFmtId="0" fontId="1" fillId="0" borderId="0"/>
    <xf numFmtId="0" fontId="1" fillId="0" borderId="0"/>
    <xf numFmtId="0" fontId="1" fillId="0" borderId="0"/>
    <xf numFmtId="0" fontId="1" fillId="0" borderId="0"/>
  </cellStyleXfs>
  <cellXfs count="423">
    <xf numFmtId="0" fontId="0" fillId="0" borderId="0" xfId="0"/>
    <xf numFmtId="0" fontId="2" fillId="0" borderId="0" xfId="0" applyFont="1" applyBorder="1" applyAlignment="1" applyProtection="1">
      <alignment vertical="center"/>
    </xf>
    <xf numFmtId="0" fontId="2" fillId="0" borderId="1" xfId="0" applyFont="1" applyBorder="1" applyAlignment="1" applyProtection="1">
      <alignment horizontal="left" vertical="center"/>
    </xf>
    <xf numFmtId="0" fontId="2" fillId="0" borderId="0" xfId="0" applyFont="1" applyBorder="1" applyAlignment="1" applyProtection="1">
      <alignment horizontal="center" vertical="center"/>
    </xf>
    <xf numFmtId="0" fontId="2" fillId="0" borderId="0" xfId="0" applyFont="1" applyAlignment="1" applyProtection="1">
      <alignment horizontal="centerContinuous" vertical="center"/>
    </xf>
    <xf numFmtId="0" fontId="2" fillId="0" borderId="0" xfId="0" applyFont="1" applyAlignme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horizontal="left" vertical="center"/>
    </xf>
    <xf numFmtId="0" fontId="2" fillId="0" borderId="0" xfId="0" applyFont="1" applyBorder="1" applyAlignment="1" applyProtection="1">
      <alignment horizontal="left" vertical="center"/>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centerContinuous" vertical="center"/>
    </xf>
    <xf numFmtId="0" fontId="2" fillId="0" borderId="4" xfId="0" applyFont="1" applyBorder="1" applyAlignment="1" applyProtection="1">
      <alignment horizontal="left" vertical="center"/>
    </xf>
    <xf numFmtId="3" fontId="2" fillId="0" borderId="4"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center" indent="2"/>
    </xf>
    <xf numFmtId="0" fontId="2" fillId="0" borderId="5" xfId="0" applyFont="1" applyFill="1" applyBorder="1" applyAlignment="1" applyProtection="1">
      <alignment horizontal="center" vertical="center" wrapText="1"/>
    </xf>
    <xf numFmtId="3" fontId="2" fillId="0" borderId="0" xfId="0" applyNumberFormat="1" applyFont="1" applyBorder="1" applyAlignment="1" applyProtection="1">
      <alignment horizontal="left" vertical="center"/>
    </xf>
    <xf numFmtId="0" fontId="2" fillId="0" borderId="0" xfId="0" applyFont="1" applyAlignment="1" applyProtection="1">
      <alignment horizontal="center" vertical="center"/>
    </xf>
    <xf numFmtId="0" fontId="2" fillId="0" borderId="0" xfId="0" applyFont="1" applyProtection="1"/>
    <xf numFmtId="38" fontId="2" fillId="0" borderId="5" xfId="0" applyNumberFormat="1" applyFont="1" applyFill="1" applyBorder="1" applyAlignment="1" applyProtection="1">
      <alignment horizontal="center" vertical="center"/>
    </xf>
    <xf numFmtId="38" fontId="2" fillId="0" borderId="0" xfId="0" applyNumberFormat="1" applyFont="1" applyFill="1" applyBorder="1" applyAlignment="1" applyProtection="1">
      <alignment horizontal="center" vertical="center"/>
    </xf>
    <xf numFmtId="38" fontId="2" fillId="0" borderId="0" xfId="0" applyNumberFormat="1" applyFont="1" applyBorder="1" applyAlignment="1" applyProtection="1">
      <alignment horizontal="center" vertical="center"/>
    </xf>
    <xf numFmtId="164" fontId="2" fillId="0" borderId="0" xfId="0" applyNumberFormat="1" applyFont="1" applyBorder="1" applyAlignment="1" applyProtection="1">
      <alignment horizontal="center" vertical="center"/>
    </xf>
    <xf numFmtId="0" fontId="9" fillId="0" borderId="0" xfId="0" applyFont="1" applyProtection="1"/>
    <xf numFmtId="38" fontId="2" fillId="0" borderId="0" xfId="0" applyNumberFormat="1" applyFont="1" applyBorder="1" applyAlignment="1" applyProtection="1">
      <alignment horizontal="left" vertical="center" indent="4"/>
    </xf>
    <xf numFmtId="0" fontId="2" fillId="0" borderId="0" xfId="0" applyFont="1" applyBorder="1" applyAlignment="1" applyProtection="1">
      <alignment vertical="center" wrapText="1"/>
    </xf>
    <xf numFmtId="0" fontId="2" fillId="0" borderId="0" xfId="0" applyFont="1" applyAlignment="1" applyProtection="1">
      <alignment wrapText="1"/>
    </xf>
    <xf numFmtId="0" fontId="2" fillId="0" borderId="0" xfId="0" applyFont="1" applyAlignment="1" applyProtection="1"/>
    <xf numFmtId="0" fontId="2" fillId="0" borderId="6" xfId="3" applyFont="1" applyBorder="1" applyAlignment="1">
      <alignment horizontal="left" vertical="center" wrapText="1"/>
    </xf>
    <xf numFmtId="0" fontId="2" fillId="0" borderId="7" xfId="3" applyFont="1" applyBorder="1" applyAlignment="1">
      <alignment horizontal="center" vertical="center"/>
    </xf>
    <xf numFmtId="0" fontId="2" fillId="0" borderId="0" xfId="3" applyFont="1" applyBorder="1"/>
    <xf numFmtId="38" fontId="2" fillId="2" borderId="1" xfId="3" applyNumberFormat="1" applyFont="1" applyFill="1" applyBorder="1" applyAlignment="1">
      <alignment horizontal="left" vertical="top"/>
    </xf>
    <xf numFmtId="38" fontId="2" fillId="2" borderId="1" xfId="3" applyNumberFormat="1" applyFont="1" applyFill="1" applyBorder="1" applyAlignment="1">
      <alignment horizontal="right" vertical="top"/>
    </xf>
    <xf numFmtId="0" fontId="2" fillId="0" borderId="0" xfId="3" applyFont="1" applyFill="1" applyBorder="1" applyAlignment="1">
      <alignment vertical="top" wrapText="1"/>
    </xf>
    <xf numFmtId="0" fontId="2" fillId="0" borderId="8" xfId="3" applyFont="1" applyBorder="1" applyAlignment="1">
      <alignment vertical="center" wrapText="1"/>
    </xf>
    <xf numFmtId="0" fontId="2" fillId="0" borderId="1" xfId="3" applyFont="1" applyBorder="1" applyAlignment="1">
      <alignment vertical="center" wrapText="1"/>
    </xf>
    <xf numFmtId="0" fontId="2" fillId="0" borderId="0" xfId="3" applyFont="1" applyBorder="1" applyAlignment="1">
      <alignment vertical="top" wrapText="1"/>
    </xf>
    <xf numFmtId="0" fontId="2" fillId="0" borderId="8" xfId="3" applyFont="1" applyBorder="1" applyAlignment="1">
      <alignment horizontal="left" vertical="center" wrapText="1"/>
    </xf>
    <xf numFmtId="0" fontId="2" fillId="0" borderId="1" xfId="3" applyFont="1" applyBorder="1" applyAlignment="1">
      <alignment horizontal="center" vertical="center" wrapText="1"/>
    </xf>
    <xf numFmtId="0" fontId="2" fillId="0" borderId="8" xfId="3" applyFont="1" applyBorder="1" applyAlignment="1">
      <alignment horizontal="left" vertical="center"/>
    </xf>
    <xf numFmtId="0" fontId="2" fillId="0" borderId="1" xfId="3" applyFont="1" applyBorder="1" applyAlignment="1">
      <alignment horizontal="center" vertical="center"/>
    </xf>
    <xf numFmtId="0" fontId="2" fillId="0" borderId="8" xfId="3" applyFont="1" applyBorder="1" applyAlignment="1">
      <alignment vertical="center"/>
    </xf>
    <xf numFmtId="0" fontId="2" fillId="0" borderId="0" xfId="4" applyFont="1" applyBorder="1" applyAlignment="1">
      <alignment vertical="center" wrapText="1"/>
    </xf>
    <xf numFmtId="0" fontId="2" fillId="0" borderId="8" xfId="4" applyFont="1" applyBorder="1" applyAlignment="1">
      <alignment vertical="center" wrapText="1"/>
    </xf>
    <xf numFmtId="0" fontId="2" fillId="0" borderId="1" xfId="4" applyFont="1" applyBorder="1" applyAlignment="1">
      <alignment horizontal="center" vertical="center" wrapText="1"/>
    </xf>
    <xf numFmtId="0" fontId="2" fillId="0" borderId="8" xfId="4" applyFont="1" applyBorder="1" applyAlignment="1">
      <alignment horizontal="left" vertical="center" wrapText="1"/>
    </xf>
    <xf numFmtId="0" fontId="2" fillId="0" borderId="8" xfId="4" applyFont="1" applyBorder="1" applyAlignment="1">
      <alignment vertical="center"/>
    </xf>
    <xf numFmtId="0" fontId="2" fillId="0" borderId="1" xfId="4" applyFont="1" applyBorder="1" applyAlignment="1">
      <alignment horizontal="center" vertical="center"/>
    </xf>
    <xf numFmtId="0" fontId="2" fillId="0" borderId="9" xfId="6" applyFont="1" applyBorder="1" applyAlignment="1">
      <alignment horizontal="center" vertical="center"/>
    </xf>
    <xf numFmtId="0" fontId="10" fillId="0" borderId="0" xfId="3" applyFont="1" applyBorder="1"/>
    <xf numFmtId="3" fontId="2" fillId="0" borderId="0" xfId="3" applyNumberFormat="1" applyFont="1" applyBorder="1"/>
    <xf numFmtId="0" fontId="15" fillId="0" borderId="0" xfId="0" applyFont="1" applyBorder="1" applyAlignment="1" applyProtection="1">
      <alignment horizontal="left" vertical="center"/>
    </xf>
    <xf numFmtId="0" fontId="3" fillId="0" borderId="3" xfId="0" applyFont="1" applyBorder="1" applyAlignment="1" applyProtection="1">
      <alignment vertical="center"/>
    </xf>
    <xf numFmtId="0" fontId="2" fillId="0" borderId="9" xfId="0" applyFont="1" applyBorder="1" applyAlignment="1" applyProtection="1">
      <alignment vertical="center"/>
    </xf>
    <xf numFmtId="0" fontId="2" fillId="0" borderId="9" xfId="0" applyFont="1" applyBorder="1" applyAlignment="1" applyProtection="1">
      <alignment vertical="center" wrapText="1"/>
    </xf>
    <xf numFmtId="0" fontId="5" fillId="0" borderId="0" xfId="0" applyFont="1" applyBorder="1" applyAlignment="1" applyProtection="1">
      <alignment horizontal="left" vertical="center"/>
    </xf>
    <xf numFmtId="0" fontId="3" fillId="0" borderId="4" xfId="0" applyFont="1" applyBorder="1" applyAlignment="1" applyProtection="1">
      <alignment vertical="center"/>
    </xf>
    <xf numFmtId="0" fontId="3" fillId="0" borderId="9" xfId="0" applyFont="1" applyBorder="1" applyAlignment="1" applyProtection="1">
      <alignment vertical="center"/>
    </xf>
    <xf numFmtId="0" fontId="3" fillId="0" borderId="0" xfId="0" applyFont="1" applyBorder="1" applyAlignment="1">
      <alignment horizontal="left" vertical="center"/>
    </xf>
    <xf numFmtId="0" fontId="16" fillId="0" borderId="0" xfId="0" applyFont="1" applyBorder="1" applyAlignment="1" applyProtection="1">
      <alignment horizontal="left" vertical="center"/>
    </xf>
    <xf numFmtId="0" fontId="2" fillId="0" borderId="4" xfId="0" applyFont="1" applyBorder="1" applyAlignment="1" applyProtection="1">
      <alignment vertical="center"/>
    </xf>
    <xf numFmtId="0" fontId="2" fillId="0" borderId="4" xfId="0" applyFont="1" applyBorder="1" applyAlignment="1" applyProtection="1">
      <alignment vertical="center" wrapText="1"/>
    </xf>
    <xf numFmtId="0" fontId="2" fillId="0" borderId="9" xfId="0" applyFont="1" applyBorder="1" applyAlignment="1" applyProtection="1">
      <alignment horizontal="left" vertical="center"/>
    </xf>
    <xf numFmtId="0" fontId="13" fillId="0" borderId="0" xfId="0" applyFont="1" applyBorder="1" applyAlignment="1">
      <alignment horizontal="left" vertical="center"/>
    </xf>
    <xf numFmtId="0" fontId="7" fillId="0" borderId="0" xfId="0" applyFont="1" applyBorder="1" applyAlignment="1" applyProtection="1">
      <alignment horizontal="left"/>
    </xf>
    <xf numFmtId="164" fontId="2" fillId="0" borderId="4" xfId="0" applyNumberFormat="1" applyFont="1" applyBorder="1" applyAlignment="1" applyProtection="1">
      <alignment horizontal="left" vertical="center"/>
    </xf>
    <xf numFmtId="3" fontId="2" fillId="0" borderId="9" xfId="0" applyNumberFormat="1" applyFont="1" applyBorder="1" applyAlignment="1" applyProtection="1">
      <alignment horizontal="left" vertical="center"/>
    </xf>
    <xf numFmtId="164" fontId="2" fillId="0" borderId="9" xfId="0" applyNumberFormat="1"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9" xfId="0" applyFont="1" applyBorder="1" applyAlignment="1" applyProtection="1">
      <alignment horizontal="left" vertical="center"/>
    </xf>
    <xf numFmtId="0" fontId="2" fillId="0" borderId="0" xfId="0" applyFont="1" applyAlignment="1" applyProtection="1">
      <alignment horizontal="right"/>
    </xf>
    <xf numFmtId="0" fontId="3" fillId="0" borderId="0" xfId="0" applyFont="1" applyAlignment="1" applyProtection="1">
      <alignment horizontal="right"/>
    </xf>
    <xf numFmtId="0" fontId="2" fillId="0" borderId="0" xfId="3" applyFont="1" applyFill="1" applyBorder="1"/>
    <xf numFmtId="0" fontId="0" fillId="0" borderId="10" xfId="0" applyBorder="1" applyAlignment="1">
      <alignment horizontal="left" vertical="center" wrapText="1"/>
    </xf>
    <xf numFmtId="0" fontId="0" fillId="0" borderId="0" xfId="0" applyBorder="1" applyAlignment="1">
      <alignment horizontal="left" vertical="center" wrapText="1"/>
    </xf>
    <xf numFmtId="0" fontId="2" fillId="0" borderId="11" xfId="0" applyFont="1" applyBorder="1" applyAlignment="1" applyProtection="1">
      <alignment vertical="center"/>
    </xf>
    <xf numFmtId="0" fontId="2" fillId="0" borderId="12" xfId="0" applyFont="1" applyBorder="1" applyAlignment="1" applyProtection="1">
      <alignment vertical="center"/>
    </xf>
    <xf numFmtId="0" fontId="2" fillId="0" borderId="13" xfId="0" applyFont="1" applyBorder="1" applyAlignment="1" applyProtection="1">
      <alignment horizontal="left" vertical="center" indent="10"/>
    </xf>
    <xf numFmtId="0" fontId="2" fillId="0" borderId="12" xfId="0" applyFont="1" applyBorder="1" applyAlignment="1" applyProtection="1">
      <alignment horizontal="left" vertical="center" indent="10"/>
    </xf>
    <xf numFmtId="0" fontId="2" fillId="0" borderId="0" xfId="0" applyFont="1" applyBorder="1" applyAlignment="1" applyProtection="1">
      <alignment horizontal="center" vertical="top"/>
    </xf>
    <xf numFmtId="37" fontId="2" fillId="0" borderId="0" xfId="0" applyNumberFormat="1" applyFont="1" applyBorder="1" applyAlignment="1" applyProtection="1">
      <alignment horizontal="right"/>
    </xf>
    <xf numFmtId="37" fontId="8" fillId="0" borderId="0" xfId="0" applyNumberFormat="1" applyFont="1" applyBorder="1" applyAlignment="1" applyProtection="1">
      <alignment horizontal="center"/>
    </xf>
    <xf numFmtId="0" fontId="0" fillId="0" borderId="0" xfId="0" applyProtection="1">
      <protection locked="0"/>
    </xf>
    <xf numFmtId="0" fontId="0" fillId="0" borderId="0" xfId="0" applyBorder="1" applyProtection="1">
      <protection locked="0"/>
    </xf>
    <xf numFmtId="0" fontId="24" fillId="0" borderId="0" xfId="0" applyFont="1" applyProtection="1">
      <protection locked="0"/>
    </xf>
    <xf numFmtId="0" fontId="26" fillId="0" borderId="0" xfId="0" applyFont="1" applyAlignment="1" applyProtection="1">
      <alignment horizontal="left" vertical="center"/>
      <protection locked="0"/>
    </xf>
    <xf numFmtId="0" fontId="17" fillId="0" borderId="0" xfId="0" applyFont="1" applyProtection="1">
      <protection locked="0"/>
    </xf>
    <xf numFmtId="165" fontId="17" fillId="0" borderId="0" xfId="0" applyNumberFormat="1" applyFont="1" applyAlignment="1" applyProtection="1">
      <alignment horizontal="left" vertical="center"/>
      <protection locked="0"/>
    </xf>
    <xf numFmtId="0" fontId="0" fillId="0" borderId="0" xfId="0" applyAlignment="1" applyProtection="1">
      <alignment horizontal="center"/>
      <protection locked="0"/>
    </xf>
    <xf numFmtId="0" fontId="2" fillId="0" borderId="0" xfId="0" applyFont="1" applyProtection="1">
      <protection locked="0"/>
    </xf>
    <xf numFmtId="38" fontId="27" fillId="0" borderId="0" xfId="0" applyNumberFormat="1" applyFont="1" applyAlignment="1" applyProtection="1">
      <alignment horizontal="right" vertical="center"/>
    </xf>
    <xf numFmtId="3" fontId="27" fillId="0" borderId="0" xfId="0" applyNumberFormat="1" applyFont="1" applyAlignment="1" applyProtection="1">
      <alignment horizontal="right" vertical="center"/>
    </xf>
    <xf numFmtId="0" fontId="28" fillId="0" borderId="0" xfId="0" applyFont="1" applyProtection="1">
      <protection locked="0"/>
    </xf>
    <xf numFmtId="0" fontId="24" fillId="0" borderId="0" xfId="0" applyFont="1" applyProtection="1"/>
    <xf numFmtId="0" fontId="0" fillId="0" borderId="0" xfId="0" applyProtection="1"/>
    <xf numFmtId="0" fontId="12" fillId="0" borderId="0" xfId="0" applyFont="1" applyAlignment="1" applyProtection="1">
      <alignment horizontal="left" vertical="center" wrapText="1"/>
    </xf>
    <xf numFmtId="0" fontId="12" fillId="0" borderId="0" xfId="0" applyFont="1" applyBorder="1" applyAlignment="1" applyProtection="1">
      <alignment horizontal="left" vertical="center" wrapText="1"/>
    </xf>
    <xf numFmtId="0" fontId="5" fillId="0" borderId="0" xfId="0" applyFont="1" applyAlignment="1" applyProtection="1">
      <alignment horizontal="left" vertical="top"/>
    </xf>
    <xf numFmtId="0" fontId="5" fillId="0" borderId="0" xfId="0" applyFont="1" applyAlignment="1" applyProtection="1">
      <alignment horizontal="center" vertical="top"/>
    </xf>
    <xf numFmtId="0" fontId="12" fillId="0" borderId="0" xfId="0" applyFont="1" applyAlignment="1" applyProtection="1">
      <alignment horizontal="left"/>
    </xf>
    <xf numFmtId="0" fontId="7" fillId="0" borderId="0" xfId="0" applyFont="1" applyAlignment="1" applyProtection="1">
      <alignment horizontal="left"/>
    </xf>
    <xf numFmtId="0" fontId="2" fillId="0" borderId="0" xfId="0" applyFont="1" applyAlignment="1" applyProtection="1">
      <alignment horizontal="left"/>
    </xf>
    <xf numFmtId="0" fontId="11" fillId="0" borderId="0" xfId="0" applyFont="1" applyProtection="1"/>
    <xf numFmtId="0" fontId="2" fillId="0" borderId="4" xfId="0" applyFont="1" applyBorder="1" applyAlignment="1" applyProtection="1">
      <alignment vertical="top"/>
    </xf>
    <xf numFmtId="0" fontId="2" fillId="0" borderId="9" xfId="0" applyFont="1" applyBorder="1" applyAlignment="1" applyProtection="1">
      <alignment vertical="top" wrapText="1"/>
    </xf>
    <xf numFmtId="0" fontId="2" fillId="0" borderId="1" xfId="0" applyFont="1" applyBorder="1" applyAlignment="1" applyProtection="1">
      <alignment horizontal="center" vertical="center" wrapText="1"/>
    </xf>
    <xf numFmtId="0" fontId="2" fillId="0" borderId="14" xfId="0" applyFont="1" applyBorder="1" applyAlignment="1" applyProtection="1">
      <alignment horizontal="center" vertical="top" wrapText="1"/>
    </xf>
    <xf numFmtId="0" fontId="2" fillId="0" borderId="0" xfId="0" applyFont="1" applyBorder="1" applyAlignment="1" applyProtection="1">
      <alignment vertical="top" wrapText="1"/>
    </xf>
    <xf numFmtId="38" fontId="2" fillId="0" borderId="0" xfId="0" applyNumberFormat="1" applyFont="1" applyBorder="1" applyAlignment="1" applyProtection="1">
      <alignment vertical="top" wrapText="1"/>
    </xf>
    <xf numFmtId="0" fontId="0" fillId="0" borderId="0" xfId="0" applyBorder="1" applyProtection="1"/>
    <xf numFmtId="0" fontId="0" fillId="0" borderId="0" xfId="0" applyAlignment="1" applyProtection="1"/>
    <xf numFmtId="0" fontId="2" fillId="0" borderId="0" xfId="0" applyFont="1" applyBorder="1" applyProtection="1"/>
    <xf numFmtId="38" fontId="2" fillId="2" borderId="2" xfId="5" applyNumberFormat="1" applyFont="1" applyFill="1" applyBorder="1" applyAlignment="1"/>
    <xf numFmtId="37" fontId="2" fillId="0" borderId="0" xfId="0" applyNumberFormat="1" applyFont="1" applyBorder="1" applyAlignment="1" applyProtection="1">
      <alignment horizontal="right" vertical="center"/>
    </xf>
    <xf numFmtId="38" fontId="12" fillId="0" borderId="1" xfId="3" applyNumberFormat="1" applyFont="1" applyBorder="1" applyAlignment="1" applyProtection="1">
      <alignment horizontal="right"/>
      <protection locked="0"/>
    </xf>
    <xf numFmtId="38" fontId="12" fillId="0" borderId="9" xfId="3" applyNumberFormat="1" applyFont="1" applyBorder="1" applyAlignment="1" applyProtection="1">
      <alignment horizontal="right"/>
      <protection locked="0"/>
    </xf>
    <xf numFmtId="38" fontId="12" fillId="3" borderId="15" xfId="4" applyNumberFormat="1" applyFont="1" applyFill="1" applyBorder="1" applyAlignment="1" applyProtection="1">
      <alignment horizontal="right"/>
    </xf>
    <xf numFmtId="38" fontId="12" fillId="2" borderId="2" xfId="4" applyNumberFormat="1" applyFont="1" applyFill="1" applyBorder="1" applyAlignment="1">
      <alignment horizontal="right"/>
    </xf>
    <xf numFmtId="38" fontId="12" fillId="2" borderId="2" xfId="4" applyNumberFormat="1" applyFont="1" applyFill="1" applyBorder="1" applyAlignment="1" applyProtection="1">
      <alignment horizontal="right"/>
    </xf>
    <xf numFmtId="38" fontId="12" fillId="0" borderId="1" xfId="4" applyNumberFormat="1" applyFont="1" applyBorder="1" applyAlignment="1" applyProtection="1">
      <alignment horizontal="right"/>
      <protection locked="0"/>
    </xf>
    <xf numFmtId="38" fontId="12" fillId="0" borderId="1" xfId="4" applyNumberFormat="1" applyFont="1" applyFill="1" applyBorder="1" applyAlignment="1" applyProtection="1">
      <alignment horizontal="right"/>
      <protection locked="0"/>
    </xf>
    <xf numFmtId="38" fontId="12" fillId="0" borderId="2" xfId="4" applyNumberFormat="1" applyFont="1" applyBorder="1" applyAlignment="1" applyProtection="1">
      <alignment horizontal="right"/>
      <protection locked="0"/>
    </xf>
    <xf numFmtId="38" fontId="12" fillId="0" borderId="1" xfId="5" applyNumberFormat="1" applyFont="1" applyBorder="1" applyAlignment="1" applyProtection="1">
      <alignment horizontal="right"/>
      <protection locked="0"/>
    </xf>
    <xf numFmtId="38" fontId="12" fillId="2" borderId="1" xfId="5" applyNumberFormat="1" applyFont="1" applyFill="1" applyBorder="1" applyAlignment="1" applyProtection="1">
      <alignment horizontal="right"/>
    </xf>
    <xf numFmtId="38" fontId="12" fillId="0" borderId="1" xfId="5" applyNumberFormat="1" applyFont="1" applyFill="1" applyBorder="1" applyAlignment="1" applyProtection="1">
      <alignment horizontal="right"/>
      <protection locked="0"/>
    </xf>
    <xf numFmtId="38" fontId="12" fillId="3" borderId="15" xfId="5" applyNumberFormat="1" applyFont="1" applyFill="1" applyBorder="1" applyAlignment="1" applyProtection="1">
      <alignment horizontal="right"/>
    </xf>
    <xf numFmtId="38" fontId="12" fillId="0" borderId="2" xfId="5" applyNumberFormat="1" applyFont="1" applyBorder="1" applyAlignment="1" applyProtection="1">
      <alignment horizontal="right"/>
      <protection locked="0"/>
    </xf>
    <xf numFmtId="38" fontId="12" fillId="2" borderId="2" xfId="5" applyNumberFormat="1" applyFont="1" applyFill="1" applyBorder="1" applyAlignment="1" applyProtection="1">
      <alignment horizontal="right"/>
    </xf>
    <xf numFmtId="38" fontId="12" fillId="3" borderId="16" xfId="5" applyNumberFormat="1" applyFont="1" applyFill="1" applyBorder="1" applyAlignment="1" applyProtection="1">
      <alignment horizontal="right"/>
    </xf>
    <xf numFmtId="38" fontId="12" fillId="2" borderId="2" xfId="5" applyNumberFormat="1" applyFont="1" applyFill="1" applyBorder="1" applyAlignment="1">
      <alignment horizontal="right"/>
    </xf>
    <xf numFmtId="38" fontId="12" fillId="3" borderId="2" xfId="5" applyNumberFormat="1" applyFont="1" applyFill="1" applyBorder="1" applyAlignment="1" applyProtection="1">
      <alignment horizontal="right"/>
    </xf>
    <xf numFmtId="38" fontId="12" fillId="2" borderId="17" xfId="5" applyNumberFormat="1" applyFont="1" applyFill="1" applyBorder="1" applyAlignment="1" applyProtection="1">
      <alignment horizontal="right"/>
    </xf>
    <xf numFmtId="38" fontId="12" fillId="3" borderId="17" xfId="5" applyNumberFormat="1" applyFont="1" applyFill="1" applyBorder="1" applyAlignment="1" applyProtection="1">
      <alignment horizontal="right"/>
    </xf>
    <xf numFmtId="38" fontId="12" fillId="0" borderId="15" xfId="5" applyNumberFormat="1" applyFont="1" applyFill="1" applyBorder="1" applyAlignment="1" applyProtection="1">
      <alignment horizontal="right"/>
      <protection locked="0"/>
    </xf>
    <xf numFmtId="38" fontId="12" fillId="0" borderId="16" xfId="5" applyNumberFormat="1" applyFont="1" applyFill="1" applyBorder="1" applyAlignment="1" applyProtection="1">
      <alignment horizontal="right"/>
      <protection locked="0"/>
    </xf>
    <xf numFmtId="38" fontId="12" fillId="0" borderId="16" xfId="6" applyNumberFormat="1" applyFont="1" applyFill="1" applyBorder="1" applyAlignment="1" applyProtection="1">
      <alignment horizontal="right"/>
      <protection locked="0"/>
    </xf>
    <xf numFmtId="38" fontId="12" fillId="3" borderId="18" xfId="6" applyNumberFormat="1" applyFont="1" applyFill="1" applyBorder="1" applyAlignment="1" applyProtection="1">
      <alignment horizontal="right"/>
    </xf>
    <xf numFmtId="38" fontId="12" fillId="3" borderId="15" xfId="6" applyNumberFormat="1" applyFont="1" applyFill="1" applyBorder="1" applyAlignment="1" applyProtection="1">
      <alignment horizontal="right"/>
    </xf>
    <xf numFmtId="38" fontId="12" fillId="0" borderId="1" xfId="0" applyNumberFormat="1" applyFont="1" applyBorder="1" applyAlignment="1" applyProtection="1">
      <alignment horizontal="right"/>
      <protection locked="0"/>
    </xf>
    <xf numFmtId="38" fontId="12" fillId="0" borderId="3" xfId="0" applyNumberFormat="1" applyFont="1" applyBorder="1" applyAlignment="1" applyProtection="1">
      <alignment horizontal="right"/>
      <protection locked="0"/>
    </xf>
    <xf numFmtId="38" fontId="12" fillId="0" borderId="9" xfId="0" applyNumberFormat="1" applyFont="1" applyFill="1" applyBorder="1" applyAlignment="1" applyProtection="1">
      <alignment horizontal="right"/>
      <protection locked="0"/>
    </xf>
    <xf numFmtId="38" fontId="12" fillId="0" borderId="9" xfId="0" applyNumberFormat="1" applyFont="1" applyBorder="1" applyAlignment="1" applyProtection="1">
      <alignment horizontal="right"/>
      <protection locked="0"/>
    </xf>
    <xf numFmtId="38" fontId="12" fillId="3" borderId="9" xfId="0" applyNumberFormat="1" applyFont="1" applyFill="1" applyBorder="1" applyAlignment="1" applyProtection="1">
      <alignment horizontal="right"/>
    </xf>
    <xf numFmtId="38" fontId="12" fillId="0" borderId="1" xfId="0" applyNumberFormat="1" applyFont="1" applyFill="1" applyBorder="1" applyAlignment="1" applyProtection="1">
      <alignment horizontal="right"/>
      <protection locked="0"/>
    </xf>
    <xf numFmtId="38" fontId="12" fillId="0" borderId="0" xfId="3" applyNumberFormat="1" applyFont="1" applyBorder="1" applyAlignment="1" applyProtection="1">
      <alignment horizontal="right"/>
      <protection locked="0"/>
    </xf>
    <xf numFmtId="38" fontId="12" fillId="3" borderId="17" xfId="0" applyNumberFormat="1" applyFont="1" applyFill="1" applyBorder="1" applyAlignment="1" applyProtection="1">
      <alignment horizontal="right" wrapText="1"/>
    </xf>
    <xf numFmtId="38" fontId="12" fillId="3" borderId="17" xfId="0" applyNumberFormat="1" applyFont="1" applyFill="1" applyBorder="1" applyAlignment="1" applyProtection="1">
      <alignment wrapText="1"/>
    </xf>
    <xf numFmtId="38" fontId="12" fillId="3" borderId="1" xfId="0" applyNumberFormat="1" applyFont="1" applyFill="1" applyBorder="1" applyAlignment="1" applyProtection="1">
      <alignment wrapText="1"/>
    </xf>
    <xf numFmtId="38" fontId="12" fillId="3" borderId="18" xfId="0" applyNumberFormat="1" applyFont="1" applyFill="1" applyBorder="1" applyAlignment="1" applyProtection="1">
      <alignment wrapText="1"/>
    </xf>
    <xf numFmtId="0" fontId="17" fillId="0" borderId="0" xfId="0" applyFont="1" applyAlignment="1" applyProtection="1">
      <alignment horizontal="left"/>
      <protection locked="0"/>
    </xf>
    <xf numFmtId="0" fontId="30" fillId="0" borderId="0" xfId="0" applyFont="1" applyAlignment="1" applyProtection="1">
      <alignment horizontal="left" vertical="center"/>
    </xf>
    <xf numFmtId="0" fontId="29" fillId="0" borderId="0" xfId="0" applyFont="1" applyAlignment="1" applyProtection="1">
      <alignment horizontal="left" vertical="center" indent="3"/>
    </xf>
    <xf numFmtId="0" fontId="29" fillId="0" borderId="0" xfId="0" applyFont="1" applyProtection="1">
      <protection locked="0"/>
    </xf>
    <xf numFmtId="166" fontId="12" fillId="0" borderId="1" xfId="0" applyNumberFormat="1" applyFont="1" applyBorder="1" applyAlignment="1" applyProtection="1">
      <alignment horizontal="right"/>
      <protection locked="0"/>
    </xf>
    <xf numFmtId="49" fontId="11" fillId="0" borderId="12" xfId="0" applyNumberFormat="1" applyFont="1" applyBorder="1" applyAlignment="1" applyProtection="1">
      <alignment horizontal="center" wrapText="1"/>
      <protection locked="0"/>
    </xf>
    <xf numFmtId="0" fontId="6" fillId="3" borderId="4" xfId="0" applyFont="1" applyFill="1" applyBorder="1" applyAlignment="1" applyProtection="1">
      <alignment horizontal="left" vertical="center" indent="2"/>
    </xf>
    <xf numFmtId="0" fontId="6" fillId="3" borderId="9" xfId="0" applyFont="1" applyFill="1" applyBorder="1" applyAlignment="1" applyProtection="1">
      <alignment horizontal="left" vertical="center" indent="2"/>
    </xf>
    <xf numFmtId="0" fontId="6" fillId="3" borderId="19" xfId="0" applyFont="1" applyFill="1" applyBorder="1" applyAlignment="1" applyProtection="1">
      <alignment horizontal="left" vertical="center" wrapText="1" indent="2"/>
    </xf>
    <xf numFmtId="0" fontId="6" fillId="3" borderId="20" xfId="0" applyFont="1" applyFill="1" applyBorder="1" applyAlignment="1" applyProtection="1">
      <alignment horizontal="left" vertical="center" wrapText="1" indent="2"/>
    </xf>
    <xf numFmtId="38" fontId="12" fillId="3" borderId="20" xfId="0" applyNumberFormat="1" applyFont="1" applyFill="1" applyBorder="1" applyAlignment="1" applyProtection="1">
      <alignment horizontal="right"/>
    </xf>
    <xf numFmtId="0" fontId="6" fillId="3" borderId="21" xfId="0" applyFont="1" applyFill="1" applyBorder="1" applyAlignment="1" applyProtection="1">
      <alignment horizontal="left" vertical="center" indent="2"/>
    </xf>
    <xf numFmtId="0" fontId="6" fillId="3" borderId="22" xfId="0" applyFont="1" applyFill="1" applyBorder="1" applyAlignment="1" applyProtection="1">
      <alignment horizontal="left" vertical="center" indent="2"/>
    </xf>
    <xf numFmtId="38" fontId="12" fillId="3" borderId="22" xfId="0" applyNumberFormat="1" applyFont="1" applyFill="1" applyBorder="1" applyAlignment="1" applyProtection="1">
      <alignment horizontal="right"/>
    </xf>
    <xf numFmtId="0" fontId="16" fillId="3" borderId="19" xfId="0" applyFont="1" applyFill="1" applyBorder="1" applyAlignment="1" applyProtection="1">
      <alignment horizontal="left" vertical="center" indent="2"/>
    </xf>
    <xf numFmtId="0" fontId="3" fillId="3" borderId="20" xfId="0" applyFont="1" applyFill="1" applyBorder="1" applyAlignment="1" applyProtection="1">
      <alignment vertical="center"/>
    </xf>
    <xf numFmtId="38" fontId="12" fillId="3" borderId="15" xfId="0" applyNumberFormat="1" applyFont="1" applyFill="1" applyBorder="1" applyAlignment="1" applyProtection="1">
      <alignment horizontal="right"/>
    </xf>
    <xf numFmtId="0" fontId="2" fillId="3" borderId="20" xfId="3" applyFont="1" applyFill="1" applyBorder="1" applyAlignment="1">
      <alignment horizontal="center" vertical="center"/>
    </xf>
    <xf numFmtId="0" fontId="2" fillId="0" borderId="12" xfId="4" applyFont="1" applyBorder="1" applyAlignment="1">
      <alignment vertical="center"/>
    </xf>
    <xf numFmtId="0" fontId="2" fillId="0" borderId="17" xfId="4" applyFont="1" applyBorder="1" applyAlignment="1">
      <alignment horizontal="center" vertical="center"/>
    </xf>
    <xf numFmtId="0" fontId="2" fillId="3" borderId="20" xfId="4" applyFont="1" applyFill="1" applyBorder="1" applyAlignment="1">
      <alignment horizontal="center" vertical="center"/>
    </xf>
    <xf numFmtId="0" fontId="6" fillId="3" borderId="23" xfId="4" applyFont="1" applyFill="1" applyBorder="1" applyAlignment="1">
      <alignment vertical="center"/>
    </xf>
    <xf numFmtId="0" fontId="8" fillId="0" borderId="12" xfId="5" applyFont="1" applyBorder="1" applyAlignment="1">
      <alignment vertical="center" wrapText="1"/>
    </xf>
    <xf numFmtId="0" fontId="22" fillId="0" borderId="14" xfId="3" applyFont="1" applyBorder="1" applyAlignment="1">
      <alignment horizontal="center" vertical="top" wrapText="1"/>
    </xf>
    <xf numFmtId="0" fontId="2" fillId="3" borderId="20" xfId="5" applyFont="1" applyFill="1" applyBorder="1" applyAlignment="1">
      <alignment horizontal="center" vertical="center" wrapText="1"/>
    </xf>
    <xf numFmtId="0" fontId="2" fillId="3" borderId="20" xfId="0" applyFont="1" applyFill="1" applyBorder="1" applyAlignment="1">
      <alignment horizontal="left" vertical="center"/>
    </xf>
    <xf numFmtId="0" fontId="8" fillId="0" borderId="12" xfId="5" applyFont="1" applyBorder="1" applyAlignment="1">
      <alignment horizontal="left" vertical="center" wrapText="1"/>
    </xf>
    <xf numFmtId="49" fontId="2" fillId="0" borderId="12" xfId="5" applyNumberFormat="1" applyFont="1" applyBorder="1" applyAlignment="1">
      <alignment horizontal="left" vertical="top" wrapText="1"/>
    </xf>
    <xf numFmtId="0" fontId="2" fillId="0" borderId="14" xfId="6" applyFont="1" applyBorder="1" applyAlignment="1">
      <alignment horizontal="center" vertical="center"/>
    </xf>
    <xf numFmtId="0" fontId="2" fillId="3" borderId="20" xfId="5" applyFont="1" applyFill="1" applyBorder="1" applyAlignment="1">
      <alignment horizontal="center" vertical="center"/>
    </xf>
    <xf numFmtId="0" fontId="2" fillId="3" borderId="20" xfId="0" applyFont="1" applyFill="1" applyBorder="1" applyAlignment="1">
      <alignment vertical="center"/>
    </xf>
    <xf numFmtId="0" fontId="21" fillId="3" borderId="20" xfId="0" applyFont="1" applyFill="1" applyBorder="1" applyAlignment="1">
      <alignment horizontal="center" vertical="center"/>
    </xf>
    <xf numFmtId="0" fontId="6" fillId="3" borderId="23" xfId="6" applyFont="1" applyFill="1" applyBorder="1" applyAlignment="1" applyProtection="1">
      <alignment vertical="center"/>
    </xf>
    <xf numFmtId="0" fontId="2" fillId="3" borderId="20" xfId="6" applyFont="1" applyFill="1" applyBorder="1" applyAlignment="1">
      <alignment horizontal="center" vertical="center"/>
    </xf>
    <xf numFmtId="0" fontId="2" fillId="0" borderId="24" xfId="0" applyFont="1" applyBorder="1" applyAlignment="1" applyProtection="1">
      <alignment horizontal="left" vertical="center"/>
    </xf>
    <xf numFmtId="0" fontId="2" fillId="0" borderId="12" xfId="0" applyFont="1" applyBorder="1" applyAlignment="1" applyProtection="1">
      <alignment vertical="top" wrapText="1"/>
    </xf>
    <xf numFmtId="0" fontId="16" fillId="3" borderId="19" xfId="0" applyFont="1" applyFill="1" applyBorder="1" applyAlignment="1" applyProtection="1">
      <alignment horizontal="left" vertical="center" indent="1"/>
    </xf>
    <xf numFmtId="0" fontId="2" fillId="3" borderId="23" xfId="0" applyFont="1" applyFill="1" applyBorder="1" applyAlignment="1" applyProtection="1">
      <alignment vertical="top" wrapText="1"/>
    </xf>
    <xf numFmtId="0" fontId="2" fillId="3" borderId="20" xfId="0" applyFont="1" applyFill="1" applyBorder="1" applyAlignment="1" applyProtection="1">
      <alignment vertical="top" wrapText="1"/>
    </xf>
    <xf numFmtId="0" fontId="2" fillId="0" borderId="14" xfId="0" applyFont="1" applyBorder="1" applyAlignment="1" applyProtection="1">
      <alignment vertical="top" wrapText="1"/>
    </xf>
    <xf numFmtId="0" fontId="16" fillId="3" borderId="19" xfId="0" applyFont="1" applyFill="1" applyBorder="1" applyAlignment="1" applyProtection="1">
      <alignment horizontal="left" vertical="center"/>
    </xf>
    <xf numFmtId="38" fontId="12" fillId="3" borderId="16" xfId="6" applyNumberFormat="1" applyFont="1" applyFill="1" applyBorder="1" applyAlignment="1" applyProtection="1">
      <alignment horizontal="right"/>
    </xf>
    <xf numFmtId="0" fontId="0" fillId="0" borderId="0" xfId="0" applyAlignment="1" applyProtection="1">
      <alignment horizontal="left" vertical="center" indent="2"/>
      <protection locked="0"/>
    </xf>
    <xf numFmtId="0" fontId="2" fillId="0" borderId="0" xfId="0" applyFont="1" applyAlignment="1" applyProtection="1">
      <alignment horizontal="left" vertical="center" indent="2"/>
    </xf>
    <xf numFmtId="0" fontId="6" fillId="4" borderId="8" xfId="3" applyFont="1" applyFill="1" applyBorder="1" applyAlignment="1">
      <alignment vertical="center" wrapText="1"/>
    </xf>
    <xf numFmtId="0" fontId="2" fillId="4" borderId="9" xfId="3" applyFont="1" applyFill="1" applyBorder="1" applyAlignment="1">
      <alignment horizontal="center" wrapText="1"/>
    </xf>
    <xf numFmtId="0" fontId="6" fillId="4" borderId="12" xfId="4" applyFont="1" applyFill="1" applyBorder="1" applyAlignment="1">
      <alignment horizontal="left" vertical="center" wrapText="1"/>
    </xf>
    <xf numFmtId="0" fontId="2" fillId="4" borderId="14" xfId="4" applyFont="1" applyFill="1" applyBorder="1" applyAlignment="1">
      <alignment vertical="center" wrapText="1"/>
    </xf>
    <xf numFmtId="0" fontId="6" fillId="4" borderId="8" xfId="4" applyFont="1" applyFill="1" applyBorder="1" applyAlignment="1">
      <alignment vertical="center" wrapText="1"/>
    </xf>
    <xf numFmtId="0" fontId="2" fillId="4" borderId="9" xfId="4" applyFont="1" applyFill="1" applyBorder="1" applyAlignment="1">
      <alignment horizontal="center" wrapText="1"/>
    </xf>
    <xf numFmtId="0" fontId="6" fillId="4" borderId="8" xfId="5" applyFont="1" applyFill="1" applyBorder="1" applyAlignment="1">
      <alignment horizontal="left" vertical="center" wrapText="1"/>
    </xf>
    <xf numFmtId="0" fontId="2" fillId="4" borderId="9" xfId="5" applyFont="1" applyFill="1" applyBorder="1" applyAlignment="1">
      <alignment horizontal="center" vertical="center" wrapText="1"/>
    </xf>
    <xf numFmtId="0" fontId="6" fillId="4" borderId="12" xfId="5" applyFont="1" applyFill="1" applyBorder="1" applyAlignment="1">
      <alignment horizontal="left" vertical="center" wrapText="1"/>
    </xf>
    <xf numFmtId="0" fontId="2" fillId="4" borderId="17" xfId="5" applyFont="1" applyFill="1" applyBorder="1" applyAlignment="1">
      <alignment horizontal="center" vertical="center" wrapText="1"/>
    </xf>
    <xf numFmtId="0" fontId="2" fillId="5" borderId="8" xfId="5" applyFont="1" applyFill="1" applyBorder="1" applyAlignment="1">
      <alignment vertical="center" wrapText="1"/>
    </xf>
    <xf numFmtId="0" fontId="2" fillId="5" borderId="1" xfId="5" applyFont="1" applyFill="1" applyBorder="1" applyAlignment="1">
      <alignment horizontal="center" vertical="center" wrapText="1"/>
    </xf>
    <xf numFmtId="0" fontId="2" fillId="5" borderId="8" xfId="5" applyFont="1" applyFill="1" applyBorder="1" applyAlignment="1">
      <alignment horizontal="left" vertical="center" wrapText="1"/>
    </xf>
    <xf numFmtId="0" fontId="2" fillId="5" borderId="8" xfId="5" applyFont="1" applyFill="1" applyBorder="1" applyAlignment="1">
      <alignment horizontal="left" vertical="center"/>
    </xf>
    <xf numFmtId="0" fontId="2" fillId="5" borderId="8" xfId="5" applyFont="1" applyFill="1" applyBorder="1" applyAlignment="1">
      <alignment vertical="center"/>
    </xf>
    <xf numFmtId="0" fontId="2" fillId="5" borderId="1" xfId="0" applyFont="1" applyFill="1" applyBorder="1" applyAlignment="1">
      <alignment horizontal="center" vertical="center"/>
    </xf>
    <xf numFmtId="0" fontId="2" fillId="5" borderId="1" xfId="5" applyFont="1" applyFill="1" applyBorder="1" applyAlignment="1">
      <alignment horizontal="centerContinuous" vertical="center"/>
    </xf>
    <xf numFmtId="0" fontId="2" fillId="5" borderId="1" xfId="5" applyFont="1" applyFill="1" applyBorder="1" applyAlignment="1">
      <alignment horizontal="centerContinuous" vertical="center" wrapText="1"/>
    </xf>
    <xf numFmtId="0" fontId="6" fillId="4" borderId="8" xfId="0" applyFont="1" applyFill="1" applyBorder="1" applyAlignment="1">
      <alignment vertical="center"/>
    </xf>
    <xf numFmtId="0" fontId="2" fillId="4" borderId="1" xfId="0" applyFont="1" applyFill="1" applyBorder="1" applyAlignment="1">
      <alignment horizontal="centerContinuous" vertical="center"/>
    </xf>
    <xf numFmtId="0" fontId="6" fillId="4" borderId="8" xfId="6" applyFont="1" applyFill="1" applyBorder="1" applyAlignment="1">
      <alignment vertical="center" wrapText="1"/>
    </xf>
    <xf numFmtId="0" fontId="2" fillId="4" borderId="1" xfId="6" applyFont="1" applyFill="1" applyBorder="1" applyAlignment="1">
      <alignment horizontal="centerContinuous"/>
    </xf>
    <xf numFmtId="0" fontId="2" fillId="5" borderId="24" xfId="0" applyFont="1" applyFill="1" applyBorder="1" applyAlignment="1" applyProtection="1">
      <alignment vertical="top"/>
    </xf>
    <xf numFmtId="0" fontId="2" fillId="5" borderId="9" xfId="0" applyFont="1" applyFill="1" applyBorder="1" applyAlignment="1" applyProtection="1">
      <alignment vertical="top" wrapText="1"/>
    </xf>
    <xf numFmtId="0" fontId="2" fillId="5" borderId="14" xfId="0" applyFont="1" applyFill="1" applyBorder="1" applyAlignment="1" applyProtection="1">
      <alignment horizontal="center" vertical="top" wrapText="1"/>
    </xf>
    <xf numFmtId="0" fontId="6" fillId="4" borderId="4"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6" fillId="4" borderId="4" xfId="0" applyFont="1" applyFill="1" applyBorder="1" applyAlignment="1" applyProtection="1">
      <alignment horizontal="center" vertical="center" wrapText="1"/>
    </xf>
    <xf numFmtId="0" fontId="6" fillId="4" borderId="25" xfId="0" applyFont="1" applyFill="1" applyBorder="1" applyAlignment="1" applyProtection="1">
      <alignment horizontal="left" indent="1"/>
    </xf>
    <xf numFmtId="0" fontId="6" fillId="4" borderId="26" xfId="0" applyFont="1" applyFill="1" applyBorder="1" applyAlignment="1" applyProtection="1">
      <alignment horizontal="left" indent="1"/>
    </xf>
    <xf numFmtId="0" fontId="2" fillId="4" borderId="27" xfId="0" applyFont="1" applyFill="1" applyBorder="1" applyAlignment="1" applyProtection="1">
      <alignment horizontal="center"/>
    </xf>
    <xf numFmtId="0" fontId="6" fillId="4" borderId="4" xfId="0" applyFont="1" applyFill="1" applyBorder="1" applyAlignment="1" applyProtection="1">
      <alignment horizontal="left" indent="1"/>
    </xf>
    <xf numFmtId="0" fontId="6" fillId="4" borderId="8" xfId="0" applyFont="1" applyFill="1" applyBorder="1" applyAlignment="1" applyProtection="1">
      <alignment horizontal="left" indent="1"/>
    </xf>
    <xf numFmtId="0" fontId="2" fillId="4" borderId="9" xfId="0" applyFont="1" applyFill="1" applyBorder="1" applyAlignment="1" applyProtection="1">
      <alignment horizontal="centerContinuous" vertical="center"/>
    </xf>
    <xf numFmtId="0" fontId="2" fillId="4" borderId="9" xfId="0" applyFont="1" applyFill="1" applyBorder="1" applyAlignment="1" applyProtection="1">
      <alignment vertical="center"/>
    </xf>
    <xf numFmtId="0" fontId="14" fillId="0" borderId="0" xfId="0" applyFont="1" applyAlignment="1" applyProtection="1">
      <alignment horizontal="center"/>
    </xf>
    <xf numFmtId="0" fontId="30" fillId="0" borderId="0" xfId="0" applyFont="1" applyAlignment="1" applyProtection="1">
      <alignment vertical="center"/>
      <protection locked="0"/>
    </xf>
    <xf numFmtId="0" fontId="2" fillId="0" borderId="0" xfId="0" applyFont="1" applyAlignment="1" applyProtection="1">
      <alignment vertical="center"/>
      <protection locked="0"/>
    </xf>
    <xf numFmtId="0" fontId="30"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30" fillId="0" borderId="0" xfId="0" applyFont="1" applyAlignment="1" applyProtection="1">
      <alignment horizontal="left" vertical="center"/>
      <protection locked="0"/>
    </xf>
    <xf numFmtId="0" fontId="30" fillId="0" borderId="0" xfId="0" applyFont="1" applyAlignment="1" applyProtection="1">
      <alignment horizontal="left" vertical="center" indent="3"/>
      <protection locked="0"/>
    </xf>
    <xf numFmtId="0" fontId="29" fillId="0" borderId="0" xfId="0" applyFont="1" applyAlignment="1" applyProtection="1">
      <alignment horizontal="left" vertical="center" indent="3"/>
      <protection locked="0"/>
    </xf>
    <xf numFmtId="0" fontId="30" fillId="0" borderId="0" xfId="0" applyFont="1" applyProtection="1">
      <protection locked="0"/>
    </xf>
    <xf numFmtId="0" fontId="13" fillId="0" borderId="0" xfId="0" applyFont="1" applyAlignment="1">
      <alignment horizontal="center" vertical="center"/>
    </xf>
    <xf numFmtId="0" fontId="13" fillId="0" borderId="0" xfId="0" applyFont="1"/>
    <xf numFmtId="0" fontId="13" fillId="0" borderId="0" xfId="0" applyFont="1" applyAlignment="1">
      <alignment horizontal="left" vertical="center" wrapText="1"/>
    </xf>
    <xf numFmtId="0" fontId="13" fillId="0" borderId="0" xfId="0" applyFont="1" applyAlignment="1">
      <alignment horizontal="center"/>
    </xf>
    <xf numFmtId="0" fontId="5" fillId="0" borderId="28" xfId="0" applyFont="1" applyBorder="1" applyAlignment="1">
      <alignment horizontal="center" vertical="top"/>
    </xf>
    <xf numFmtId="38" fontId="5" fillId="0" borderId="29" xfId="0" applyNumberFormat="1" applyFont="1" applyBorder="1" applyAlignment="1">
      <alignment horizontal="center" vertical="top"/>
    </xf>
    <xf numFmtId="38" fontId="5" fillId="0" borderId="28" xfId="0" applyNumberFormat="1" applyFont="1" applyBorder="1" applyAlignment="1">
      <alignment horizontal="center" vertical="top"/>
    </xf>
    <xf numFmtId="38" fontId="5" fillId="0" borderId="30" xfId="0" applyNumberFormat="1" applyFont="1" applyBorder="1" applyAlignment="1">
      <alignment horizontal="center" vertical="top"/>
    </xf>
    <xf numFmtId="0" fontId="13" fillId="0" borderId="30" xfId="0" applyFont="1" applyBorder="1" applyAlignment="1">
      <alignment horizontal="left" vertical="center" wrapText="1"/>
    </xf>
    <xf numFmtId="38" fontId="13" fillId="0" borderId="31" xfId="0" applyNumberFormat="1" applyFont="1" applyBorder="1" applyAlignment="1" applyProtection="1">
      <alignment horizontal="center"/>
      <protection locked="0"/>
    </xf>
    <xf numFmtId="38" fontId="13" fillId="0" borderId="32" xfId="0" applyNumberFormat="1" applyFont="1" applyBorder="1" applyAlignment="1" applyProtection="1">
      <alignment horizontal="center"/>
      <protection locked="0"/>
    </xf>
    <xf numFmtId="0" fontId="13" fillId="0" borderId="0" xfId="0" applyFont="1" applyAlignment="1">
      <alignment horizontal="left" vertical="center" wrapText="1" indent="1"/>
    </xf>
    <xf numFmtId="0" fontId="13" fillId="0" borderId="0" xfId="0" applyFont="1" applyAlignment="1">
      <alignment horizontal="left" indent="1"/>
    </xf>
    <xf numFmtId="0" fontId="32" fillId="0" borderId="0" xfId="0" applyFont="1" applyAlignment="1">
      <alignment horizontal="left" indent="1"/>
    </xf>
    <xf numFmtId="0" fontId="13" fillId="0" borderId="32" xfId="0" applyFont="1" applyBorder="1" applyAlignment="1">
      <alignment horizontal="left" vertical="center" wrapText="1" indent="1"/>
    </xf>
    <xf numFmtId="0" fontId="13" fillId="0" borderId="29" xfId="0" applyFont="1" applyBorder="1" applyAlignment="1">
      <alignment horizontal="left" vertical="center" wrapText="1" indent="1"/>
    </xf>
    <xf numFmtId="0" fontId="13" fillId="0" borderId="0" xfId="0" applyFont="1" applyAlignment="1" applyProtection="1">
      <alignment horizontal="left" vertical="center" wrapText="1" indent="1"/>
      <protection locked="0"/>
    </xf>
    <xf numFmtId="0" fontId="13" fillId="0" borderId="0" xfId="0" applyFont="1" applyAlignment="1" applyProtection="1">
      <alignment horizontal="left" indent="1"/>
      <protection locked="0"/>
    </xf>
    <xf numFmtId="0" fontId="5" fillId="0" borderId="0" xfId="0" applyFont="1" applyAlignment="1" applyProtection="1">
      <alignment vertical="center"/>
    </xf>
    <xf numFmtId="38" fontId="12" fillId="0" borderId="2" xfId="3" applyNumberFormat="1" applyFont="1" applyFill="1" applyBorder="1" applyAlignment="1" applyProtection="1">
      <alignment horizontal="right"/>
      <protection locked="0"/>
    </xf>
    <xf numFmtId="38" fontId="12" fillId="0" borderId="1" xfId="3" applyNumberFormat="1" applyFont="1" applyFill="1" applyBorder="1" applyAlignment="1" applyProtection="1">
      <alignment horizontal="right"/>
      <protection locked="0"/>
    </xf>
    <xf numFmtId="0" fontId="16" fillId="3" borderId="9" xfId="4" applyFont="1" applyFill="1" applyBorder="1" applyAlignment="1">
      <alignment horizontal="center" vertical="center" wrapText="1"/>
    </xf>
    <xf numFmtId="0" fontId="6" fillId="3" borderId="23" xfId="5" applyFont="1" applyFill="1" applyBorder="1" applyAlignment="1">
      <alignment horizontal="left" vertical="center" wrapText="1" indent="2"/>
    </xf>
    <xf numFmtId="0" fontId="6" fillId="3" borderId="23" xfId="5" applyFont="1" applyFill="1" applyBorder="1" applyAlignment="1">
      <alignment horizontal="left" vertical="center" indent="2"/>
    </xf>
    <xf numFmtId="0" fontId="6" fillId="3" borderId="23" xfId="3" applyFont="1" applyFill="1" applyBorder="1" applyAlignment="1">
      <alignment horizontal="left" vertical="center" indent="2"/>
    </xf>
    <xf numFmtId="0" fontId="16" fillId="3" borderId="8" xfId="4" applyFont="1" applyFill="1" applyBorder="1" applyAlignment="1">
      <alignment horizontal="left" vertical="center" wrapText="1" indent="2"/>
    </xf>
    <xf numFmtId="0" fontId="6" fillId="3" borderId="23" xfId="4" applyFont="1" applyFill="1" applyBorder="1" applyAlignment="1">
      <alignment horizontal="left" vertical="center" wrapText="1" indent="2"/>
    </xf>
    <xf numFmtId="38" fontId="12" fillId="0" borderId="2" xfId="4" applyNumberFormat="1" applyFont="1" applyFill="1" applyBorder="1" applyAlignment="1" applyProtection="1">
      <alignment horizontal="right"/>
      <protection locked="0"/>
    </xf>
    <xf numFmtId="38" fontId="12" fillId="6" borderId="1" xfId="4" applyNumberFormat="1" applyFont="1" applyFill="1" applyBorder="1" applyAlignment="1" applyProtection="1">
      <alignment horizontal="right"/>
      <protection locked="0"/>
    </xf>
    <xf numFmtId="0" fontId="16" fillId="0" borderId="7" xfId="3" applyFont="1" applyBorder="1" applyAlignment="1">
      <alignment horizontal="center" vertical="center"/>
    </xf>
    <xf numFmtId="49" fontId="16" fillId="0" borderId="7" xfId="3" applyNumberFormat="1" applyFont="1" applyBorder="1" applyAlignment="1">
      <alignment horizontal="center" vertical="center"/>
    </xf>
    <xf numFmtId="0" fontId="16" fillId="0" borderId="17" xfId="3" applyFont="1" applyBorder="1" applyAlignment="1">
      <alignment horizontal="center" vertical="center" wrapText="1"/>
    </xf>
    <xf numFmtId="49" fontId="16" fillId="0" borderId="2" xfId="3" applyNumberFormat="1" applyFont="1" applyBorder="1" applyAlignment="1">
      <alignment horizontal="center" vertical="center"/>
    </xf>
    <xf numFmtId="49" fontId="16" fillId="0" borderId="2" xfId="3" applyNumberFormat="1" applyFont="1" applyBorder="1" applyAlignment="1">
      <alignment horizontal="center" vertical="center" wrapText="1"/>
    </xf>
    <xf numFmtId="0" fontId="16" fillId="0" borderId="0" xfId="3" applyFont="1" applyBorder="1" applyAlignment="1">
      <alignment horizontal="center" vertical="center" wrapText="1"/>
    </xf>
    <xf numFmtId="0" fontId="2" fillId="0" borderId="9" xfId="4" applyFont="1" applyBorder="1" applyAlignment="1">
      <alignment horizontal="center" vertical="center"/>
    </xf>
    <xf numFmtId="38" fontId="12" fillId="2" borderId="17" xfId="4" applyNumberFormat="1" applyFont="1" applyFill="1" applyBorder="1" applyAlignment="1" applyProtection="1">
      <alignment horizontal="right"/>
    </xf>
    <xf numFmtId="0" fontId="2" fillId="0" borderId="33" xfId="3" applyFont="1" applyBorder="1" applyAlignment="1">
      <alignment horizontal="center" vertical="center"/>
    </xf>
    <xf numFmtId="0" fontId="6" fillId="3" borderId="23" xfId="6" applyFont="1" applyFill="1" applyBorder="1" applyAlignment="1">
      <alignment horizontal="left" vertical="center" indent="2"/>
    </xf>
    <xf numFmtId="0" fontId="2" fillId="0" borderId="8" xfId="6" applyFont="1" applyBorder="1" applyAlignment="1">
      <alignment vertical="center" wrapText="1"/>
    </xf>
    <xf numFmtId="0" fontId="11" fillId="0" borderId="0" xfId="0" applyFont="1" applyAlignment="1" applyProtection="1">
      <alignment horizontal="center" vertical="center"/>
    </xf>
    <xf numFmtId="0" fontId="6" fillId="0" borderId="0" xfId="0" applyFont="1" applyAlignment="1" applyProtection="1">
      <alignment horizontal="left" vertical="center"/>
      <protection locked="0"/>
    </xf>
    <xf numFmtId="0" fontId="12" fillId="0" borderId="0" xfId="0" applyFont="1" applyProtection="1"/>
    <xf numFmtId="0" fontId="33" fillId="0" borderId="0" xfId="0" applyFont="1" applyAlignment="1" applyProtection="1">
      <alignment horizontal="center" vertical="center"/>
      <protection locked="0"/>
    </xf>
    <xf numFmtId="0" fontId="11" fillId="0" borderId="0" xfId="0" applyFont="1" applyAlignment="1" applyProtection="1">
      <alignment horizontal="center"/>
      <protection locked="0"/>
    </xf>
    <xf numFmtId="0" fontId="34" fillId="0" borderId="0" xfId="0" applyFont="1" applyAlignment="1" applyProtection="1">
      <alignment horizontal="center"/>
      <protection locked="0"/>
    </xf>
    <xf numFmtId="0" fontId="34" fillId="0" borderId="0" xfId="0" applyFont="1" applyAlignment="1" applyProtection="1">
      <alignment horizontal="center" vertical="center"/>
      <protection locked="0"/>
    </xf>
    <xf numFmtId="0" fontId="6" fillId="0" borderId="12" xfId="6" applyFont="1" applyBorder="1" applyAlignment="1" applyProtection="1">
      <alignment vertical="center"/>
      <protection locked="0"/>
    </xf>
    <xf numFmtId="38" fontId="12" fillId="2" borderId="17" xfId="4" applyNumberFormat="1" applyFont="1" applyFill="1" applyBorder="1" applyAlignment="1" applyProtection="1">
      <alignment horizontal="right"/>
      <protection locked="0"/>
    </xf>
    <xf numFmtId="38" fontId="12" fillId="6" borderId="15" xfId="4" applyNumberFormat="1" applyFont="1" applyFill="1" applyBorder="1" applyAlignment="1" applyProtection="1">
      <alignment horizontal="right"/>
    </xf>
    <xf numFmtId="38" fontId="16" fillId="0" borderId="4" xfId="0" applyNumberFormat="1" applyFont="1" applyBorder="1" applyAlignment="1" applyProtection="1">
      <alignment vertical="center"/>
    </xf>
    <xf numFmtId="0" fontId="0" fillId="0" borderId="9" xfId="0" applyBorder="1" applyAlignment="1">
      <alignment vertical="center"/>
    </xf>
    <xf numFmtId="0" fontId="13" fillId="0" borderId="0" xfId="1" applyFont="1" applyBorder="1" applyAlignment="1" applyProtection="1">
      <alignment horizontal="right" vertical="center"/>
    </xf>
    <xf numFmtId="0" fontId="13" fillId="0" borderId="0" xfId="0" applyFont="1" applyAlignment="1">
      <alignment horizontal="right" vertical="center"/>
    </xf>
    <xf numFmtId="38" fontId="12" fillId="7" borderId="17" xfId="0" applyNumberFormat="1" applyFont="1" applyFill="1" applyBorder="1" applyAlignment="1" applyProtection="1">
      <alignment horizontal="right" wrapText="1"/>
    </xf>
    <xf numFmtId="38" fontId="12" fillId="3" borderId="16" xfId="0" applyNumberFormat="1" applyFont="1" applyFill="1" applyBorder="1" applyAlignment="1" applyProtection="1">
      <alignment vertical="center" wrapText="1"/>
    </xf>
    <xf numFmtId="38" fontId="12" fillId="7" borderId="16" xfId="0" applyNumberFormat="1" applyFont="1" applyFill="1" applyBorder="1" applyAlignment="1" applyProtection="1">
      <alignment vertical="center" wrapText="1"/>
    </xf>
    <xf numFmtId="0" fontId="3" fillId="0" borderId="0" xfId="0" applyFont="1" applyAlignment="1" applyProtection="1">
      <alignment horizontal="center" vertical="center"/>
    </xf>
    <xf numFmtId="165" fontId="17" fillId="0" borderId="0" xfId="0" applyNumberFormat="1" applyFont="1" applyBorder="1" applyAlignment="1" applyProtection="1"/>
    <xf numFmtId="0" fontId="0" fillId="0" borderId="9" xfId="0" applyBorder="1" applyAlignment="1" applyProtection="1">
      <alignment vertical="center"/>
    </xf>
    <xf numFmtId="38" fontId="12" fillId="0" borderId="1" xfId="0" applyNumberFormat="1" applyFont="1" applyFill="1" applyBorder="1" applyAlignment="1" applyProtection="1">
      <alignment horizontal="right"/>
    </xf>
    <xf numFmtId="0" fontId="13" fillId="0" borderId="0" xfId="0" applyFont="1" applyBorder="1" applyAlignment="1" applyProtection="1"/>
    <xf numFmtId="0" fontId="2" fillId="0" borderId="34" xfId="0" applyFont="1" applyBorder="1" applyAlignment="1" applyProtection="1">
      <alignment horizontal="center" vertical="center"/>
      <protection locked="0"/>
    </xf>
    <xf numFmtId="10" fontId="12" fillId="0" borderId="1" xfId="0" applyNumberFormat="1" applyFont="1" applyFill="1" applyBorder="1" applyAlignment="1" applyProtection="1">
      <alignment horizontal="right" vertical="center"/>
    </xf>
    <xf numFmtId="0" fontId="7" fillId="0" borderId="0" xfId="0" applyFont="1" applyProtection="1"/>
    <xf numFmtId="0" fontId="35" fillId="0" borderId="0" xfId="2" applyBorder="1" applyProtection="1">
      <protection locked="0"/>
    </xf>
    <xf numFmtId="0" fontId="35" fillId="0" borderId="0" xfId="2"/>
    <xf numFmtId="0" fontId="9" fillId="0" borderId="35" xfId="2" applyFont="1" applyBorder="1" applyAlignment="1" applyProtection="1">
      <alignment horizontal="center"/>
      <protection locked="0"/>
    </xf>
    <xf numFmtId="0" fontId="9" fillId="0" borderId="36" xfId="2" applyFont="1" applyBorder="1" applyAlignment="1" applyProtection="1">
      <alignment horizontal="center"/>
      <protection locked="0"/>
    </xf>
    <xf numFmtId="0" fontId="2" fillId="0" borderId="0" xfId="2" applyFont="1" applyProtection="1">
      <protection locked="0"/>
    </xf>
    <xf numFmtId="0" fontId="2" fillId="0" borderId="37" xfId="2" applyFont="1" applyBorder="1" applyProtection="1">
      <protection locked="0"/>
    </xf>
    <xf numFmtId="0" fontId="2" fillId="0" borderId="38" xfId="2" applyFont="1" applyBorder="1" applyProtection="1">
      <protection locked="0"/>
    </xf>
    <xf numFmtId="0" fontId="35" fillId="0" borderId="0" xfId="2" applyProtection="1">
      <protection locked="0"/>
    </xf>
    <xf numFmtId="0" fontId="35" fillId="0" borderId="0" xfId="2" applyAlignment="1" applyProtection="1">
      <alignment horizontal="left" vertical="center" indent="2"/>
      <protection locked="0"/>
    </xf>
    <xf numFmtId="0" fontId="6" fillId="0" borderId="0" xfId="2" applyFont="1" applyAlignment="1">
      <alignment horizontal="center" vertical="center"/>
    </xf>
    <xf numFmtId="0" fontId="29" fillId="0" borderId="0" xfId="2" applyFont="1" applyProtection="1">
      <protection locked="0"/>
    </xf>
    <xf numFmtId="0" fontId="2" fillId="0" borderId="0" xfId="2" applyFont="1" applyAlignment="1">
      <alignment horizontal="right" vertical="top"/>
    </xf>
    <xf numFmtId="0" fontId="25" fillId="0" borderId="0" xfId="2" applyFont="1"/>
    <xf numFmtId="0" fontId="12" fillId="0" borderId="0" xfId="2" applyFont="1"/>
    <xf numFmtId="0" fontId="12" fillId="0" borderId="0" xfId="2" applyFont="1" applyAlignment="1">
      <alignment horizontal="right" vertical="top"/>
    </xf>
    <xf numFmtId="0" fontId="2" fillId="0" borderId="39" xfId="2" applyFont="1" applyBorder="1" applyAlignment="1">
      <alignment horizontal="left" vertical="center"/>
    </xf>
    <xf numFmtId="0" fontId="2" fillId="0" borderId="0" xfId="2" applyFont="1" applyBorder="1" applyAlignment="1">
      <alignment horizontal="left" vertical="center"/>
    </xf>
    <xf numFmtId="0" fontId="2" fillId="0" borderId="39" xfId="2" applyFont="1" applyBorder="1"/>
    <xf numFmtId="0" fontId="2" fillId="0" borderId="39" xfId="2" applyFont="1" applyBorder="1" applyAlignment="1">
      <alignment horizontal="left" textRotation="180"/>
    </xf>
    <xf numFmtId="0" fontId="6" fillId="0" borderId="40" xfId="2" applyFont="1" applyBorder="1" applyAlignment="1">
      <alignment horizontal="left" wrapText="1"/>
    </xf>
    <xf numFmtId="165" fontId="6" fillId="0" borderId="0" xfId="2" applyNumberFormat="1" applyFont="1" applyBorder="1" applyAlignment="1">
      <alignment horizontal="left" vertical="center" indent="1"/>
    </xf>
    <xf numFmtId="165" fontId="6" fillId="0" borderId="40" xfId="2" applyNumberFormat="1" applyFont="1" applyBorder="1" applyAlignment="1">
      <alignment horizontal="left"/>
    </xf>
    <xf numFmtId="0" fontId="2" fillId="0" borderId="40" xfId="2" applyFont="1" applyBorder="1" applyAlignment="1">
      <alignment horizontal="left" textRotation="180"/>
    </xf>
    <xf numFmtId="0" fontId="2" fillId="0" borderId="40" xfId="2" applyFont="1" applyBorder="1"/>
    <xf numFmtId="0" fontId="9" fillId="0" borderId="41" xfId="2" applyFont="1" applyBorder="1" applyAlignment="1">
      <alignment horizontal="center"/>
    </xf>
    <xf numFmtId="0" fontId="9" fillId="0" borderId="42" xfId="2" applyFont="1" applyBorder="1" applyAlignment="1">
      <alignment horizontal="center"/>
    </xf>
    <xf numFmtId="0" fontId="9" fillId="0" borderId="2" xfId="2" applyFont="1" applyBorder="1" applyAlignment="1">
      <alignment horizontal="center"/>
    </xf>
    <xf numFmtId="0" fontId="9" fillId="0" borderId="43" xfId="2" applyFont="1" applyBorder="1" applyAlignment="1">
      <alignment horizontal="center"/>
    </xf>
    <xf numFmtId="0" fontId="2" fillId="0" borderId="0" xfId="2" applyFont="1" applyBorder="1" applyProtection="1">
      <protection locked="0"/>
    </xf>
    <xf numFmtId="0" fontId="2" fillId="0" borderId="2" xfId="2" applyFont="1" applyBorder="1" applyProtection="1">
      <protection locked="0"/>
    </xf>
    <xf numFmtId="0" fontId="2" fillId="0" borderId="0" xfId="2" applyFont="1" applyBorder="1" applyAlignment="1" applyProtection="1">
      <alignment horizontal="left" indent="1"/>
      <protection locked="0"/>
    </xf>
    <xf numFmtId="0" fontId="9" fillId="0" borderId="0" xfId="2" applyFont="1" applyBorder="1" applyAlignment="1" applyProtection="1">
      <alignment horizontal="left"/>
      <protection locked="0"/>
    </xf>
    <xf numFmtId="49" fontId="2" fillId="0" borderId="44" xfId="2" applyNumberFormat="1" applyFont="1" applyBorder="1" applyAlignment="1" applyProtection="1">
      <alignment horizontal="left" vertical="center" indent="1"/>
      <protection locked="0"/>
    </xf>
    <xf numFmtId="49" fontId="2" fillId="0" borderId="0" xfId="2" applyNumberFormat="1" applyFont="1" applyBorder="1" applyAlignment="1" applyProtection="1">
      <alignment horizontal="left" indent="1"/>
      <protection locked="0"/>
    </xf>
    <xf numFmtId="0" fontId="2" fillId="0" borderId="45" xfId="2" applyFont="1" applyBorder="1" applyAlignment="1" applyProtection="1">
      <alignment horizontal="left" vertical="center" indent="1"/>
      <protection locked="0"/>
    </xf>
    <xf numFmtId="0" fontId="2" fillId="0" borderId="46" xfId="2" applyFont="1" applyBorder="1" applyAlignment="1" applyProtection="1">
      <alignment horizontal="left" indent="1"/>
      <protection locked="0"/>
    </xf>
    <xf numFmtId="0" fontId="2" fillId="0" borderId="18" xfId="2" applyFont="1" applyBorder="1" applyProtection="1">
      <protection locked="0"/>
    </xf>
    <xf numFmtId="0" fontId="2" fillId="0" borderId="0" xfId="2" applyFont="1" applyBorder="1" applyAlignment="1" applyProtection="1">
      <alignment horizontal="left" vertical="center" indent="1"/>
      <protection locked="0"/>
    </xf>
    <xf numFmtId="0" fontId="6" fillId="0" borderId="0" xfId="2" applyFont="1" applyBorder="1" applyAlignment="1">
      <alignment horizontal="center" vertical="center"/>
    </xf>
    <xf numFmtId="0" fontId="2" fillId="0" borderId="0" xfId="2" applyFont="1" applyBorder="1" applyAlignment="1">
      <alignment horizontal="center" vertical="center"/>
    </xf>
    <xf numFmtId="0" fontId="2" fillId="0" borderId="5" xfId="2" applyFont="1" applyBorder="1"/>
    <xf numFmtId="0" fontId="2" fillId="0" borderId="44" xfId="2" applyFont="1" applyBorder="1" applyAlignment="1"/>
    <xf numFmtId="0" fontId="2" fillId="0" borderId="2" xfId="2" applyFont="1" applyBorder="1" applyAlignment="1"/>
    <xf numFmtId="0" fontId="2" fillId="0" borderId="5" xfId="2" applyFont="1" applyBorder="1" applyAlignment="1"/>
    <xf numFmtId="49" fontId="2" fillId="0" borderId="2" xfId="2" applyNumberFormat="1" applyFont="1" applyBorder="1" applyAlignment="1" applyProtection="1">
      <alignment horizontal="left"/>
      <protection locked="0"/>
    </xf>
    <xf numFmtId="0" fontId="9" fillId="0" borderId="44" xfId="2" applyFont="1" applyBorder="1" applyAlignment="1">
      <alignment horizontal="left"/>
    </xf>
    <xf numFmtId="0" fontId="9" fillId="0" borderId="2" xfId="2" applyFont="1" applyBorder="1" applyAlignment="1">
      <alignment horizontal="left"/>
    </xf>
    <xf numFmtId="49" fontId="2" fillId="0" borderId="45" xfId="2" applyNumberFormat="1" applyFont="1" applyBorder="1" applyAlignment="1" applyProtection="1">
      <alignment horizontal="left"/>
      <protection locked="0"/>
    </xf>
    <xf numFmtId="49" fontId="2" fillId="0" borderId="18" xfId="2" applyNumberFormat="1" applyFont="1" applyBorder="1" applyAlignment="1" applyProtection="1">
      <alignment horizontal="left"/>
      <protection locked="0"/>
    </xf>
    <xf numFmtId="0" fontId="2" fillId="0" borderId="18" xfId="2" applyFont="1" applyBorder="1" applyAlignment="1"/>
    <xf numFmtId="49" fontId="2" fillId="0" borderId="47" xfId="2" applyNumberFormat="1" applyFont="1" applyBorder="1" applyAlignment="1" applyProtection="1">
      <alignment horizontal="left"/>
      <protection locked="0"/>
    </xf>
    <xf numFmtId="0" fontId="2" fillId="0" borderId="47" xfId="2" applyFont="1" applyBorder="1" applyAlignment="1"/>
    <xf numFmtId="0" fontId="2" fillId="0" borderId="0" xfId="2" applyFont="1" applyAlignment="1"/>
    <xf numFmtId="0" fontId="35" fillId="0" borderId="24" xfId="2" applyBorder="1" applyProtection="1">
      <protection locked="0"/>
    </xf>
    <xf numFmtId="0" fontId="35" fillId="0" borderId="48" xfId="2" applyBorder="1" applyProtection="1">
      <protection locked="0"/>
    </xf>
    <xf numFmtId="4" fontId="9" fillId="0" borderId="52" xfId="2" applyNumberFormat="1" applyFont="1" applyBorder="1" applyAlignment="1" applyProtection="1">
      <alignment horizontal="center" vertical="center"/>
      <protection locked="0"/>
    </xf>
    <xf numFmtId="38" fontId="2" fillId="0" borderId="53" xfId="2" applyNumberFormat="1" applyFont="1" applyBorder="1" applyAlignment="1" applyProtection="1">
      <protection locked="0"/>
    </xf>
    <xf numFmtId="38" fontId="2" fillId="0" borderId="54" xfId="2" applyNumberFormat="1" applyFont="1" applyBorder="1" applyAlignment="1" applyProtection="1">
      <protection locked="0"/>
    </xf>
    <xf numFmtId="0" fontId="9" fillId="0" borderId="55" xfId="2" applyFont="1" applyBorder="1" applyAlignment="1" applyProtection="1">
      <alignment horizontal="center" vertical="center"/>
      <protection locked="0"/>
    </xf>
    <xf numFmtId="0" fontId="2" fillId="0" borderId="56" xfId="2" applyFont="1" applyBorder="1" applyAlignment="1" applyProtection="1">
      <alignment horizontal="left" vertical="center" indent="1"/>
      <protection locked="0"/>
    </xf>
    <xf numFmtId="0" fontId="2" fillId="0" borderId="57" xfId="2" applyFont="1" applyBorder="1" applyAlignment="1" applyProtection="1">
      <alignment horizontal="left" vertical="center" indent="1"/>
      <protection locked="0"/>
    </xf>
    <xf numFmtId="38" fontId="2" fillId="0" borderId="1" xfId="0" applyNumberFormat="1" applyFont="1" applyFill="1" applyBorder="1" applyAlignment="1" applyProtection="1">
      <alignment horizontal="right" vertical="center" wrapText="1"/>
    </xf>
    <xf numFmtId="0" fontId="7" fillId="0" borderId="0" xfId="0" applyFont="1" applyAlignment="1" applyProtection="1">
      <alignment horizontal="center" vertical="center"/>
    </xf>
    <xf numFmtId="0" fontId="6" fillId="0" borderId="4" xfId="0" applyFont="1" applyBorder="1" applyAlignment="1" applyProtection="1">
      <alignment vertical="center"/>
    </xf>
    <xf numFmtId="0" fontId="0" fillId="0" borderId="0" xfId="0" applyAlignment="1">
      <alignment horizontal="left" vertical="center"/>
    </xf>
    <xf numFmtId="0" fontId="36" fillId="0" borderId="0" xfId="2" applyFont="1" applyAlignment="1" applyProtection="1">
      <alignment horizontal="left" vertical="center"/>
      <protection locked="0"/>
    </xf>
    <xf numFmtId="0" fontId="36" fillId="0" borderId="0" xfId="0" applyFont="1"/>
    <xf numFmtId="0" fontId="17" fillId="0" borderId="0" xfId="0" applyFont="1" applyAlignment="1" applyProtection="1">
      <alignment horizontal="left" vertical="center"/>
      <protection locked="0"/>
    </xf>
    <xf numFmtId="0" fontId="9" fillId="0" borderId="6" xfId="2" applyFont="1" applyBorder="1" applyAlignment="1" applyProtection="1">
      <alignment horizontal="center"/>
      <protection locked="0"/>
    </xf>
    <xf numFmtId="0" fontId="6" fillId="0" borderId="4" xfId="0" applyFont="1" applyBorder="1" applyAlignment="1" applyProtection="1">
      <alignment horizontal="left" vertical="center" wrapText="1"/>
    </xf>
    <xf numFmtId="0" fontId="0" fillId="0" borderId="9" xfId="0" applyBorder="1" applyAlignment="1">
      <alignment horizontal="left" vertical="center" wrapText="1"/>
    </xf>
    <xf numFmtId="0" fontId="11" fillId="0" borderId="0" xfId="0" applyFont="1" applyAlignment="1" applyProtection="1">
      <alignment horizontal="center"/>
    </xf>
    <xf numFmtId="0" fontId="34" fillId="0" borderId="0" xfId="0" applyFont="1" applyAlignment="1" applyProtection="1">
      <alignment horizontal="center"/>
    </xf>
    <xf numFmtId="0" fontId="2" fillId="0" borderId="0" xfId="0" applyFont="1" applyAlignment="1" applyProtection="1">
      <alignment horizontal="center" vertical="center"/>
    </xf>
    <xf numFmtId="0" fontId="0" fillId="0" borderId="0" xfId="0" applyAlignment="1">
      <alignment horizontal="center" vertical="center"/>
    </xf>
    <xf numFmtId="167" fontId="34" fillId="0" borderId="0" xfId="0" applyNumberFormat="1" applyFont="1" applyAlignment="1" applyProtection="1">
      <alignment horizontal="center" vertical="center"/>
      <protection locked="0"/>
    </xf>
    <xf numFmtId="167" fontId="0" fillId="0" borderId="0" xfId="0" applyNumberFormat="1" applyAlignment="1">
      <alignment horizontal="center" vertical="center"/>
    </xf>
    <xf numFmtId="0" fontId="17" fillId="0" borderId="8" xfId="0" applyFont="1" applyBorder="1" applyAlignment="1" applyProtection="1">
      <alignment horizontal="left" indent="1"/>
      <protection locked="0"/>
    </xf>
    <xf numFmtId="0" fontId="13" fillId="0" borderId="8" xfId="0" applyFont="1" applyBorder="1" applyAlignment="1" applyProtection="1">
      <alignment horizontal="left" indent="1"/>
      <protection locked="0"/>
    </xf>
    <xf numFmtId="0" fontId="3" fillId="0" borderId="4" xfId="0" applyFont="1" applyBorder="1" applyAlignment="1" applyProtection="1">
      <alignment vertical="center" wrapText="1"/>
    </xf>
    <xf numFmtId="0" fontId="0" fillId="0" borderId="9" xfId="0" applyBorder="1" applyAlignment="1">
      <alignment vertical="center" wrapText="1"/>
    </xf>
    <xf numFmtId="0" fontId="6" fillId="0" borderId="4" xfId="0" applyFont="1" applyBorder="1" applyAlignment="1" applyProtection="1">
      <alignment horizontal="left" vertical="center"/>
    </xf>
    <xf numFmtId="0" fontId="0" fillId="0" borderId="9" xfId="0" applyBorder="1" applyAlignment="1">
      <alignment horizontal="left" vertical="center"/>
    </xf>
    <xf numFmtId="0" fontId="3" fillId="0" borderId="49" xfId="0" applyFont="1" applyBorder="1" applyAlignment="1">
      <alignment horizontal="left" vertical="center" wrapText="1"/>
    </xf>
    <xf numFmtId="0" fontId="0" fillId="0" borderId="50" xfId="0" applyBorder="1" applyAlignment="1">
      <alignment horizontal="left" vertical="center" wrapText="1"/>
    </xf>
    <xf numFmtId="0" fontId="11" fillId="0" borderId="0" xfId="0" applyFont="1" applyAlignment="1" applyProtection="1">
      <alignment horizontal="center" vertical="center"/>
    </xf>
    <xf numFmtId="0" fontId="12" fillId="0" borderId="0" xfId="0" applyFont="1" applyAlignment="1" applyProtection="1">
      <alignment horizontal="center" vertical="center"/>
    </xf>
    <xf numFmtId="0" fontId="0" fillId="0" borderId="9" xfId="0" applyBorder="1" applyAlignment="1" applyProtection="1">
      <alignment horizontal="left" vertical="center" wrapText="1"/>
    </xf>
    <xf numFmtId="165" fontId="17" fillId="0" borderId="8" xfId="0" applyNumberFormat="1" applyFont="1" applyBorder="1" applyAlignment="1" applyProtection="1">
      <alignment horizontal="left" indent="1"/>
      <protection locked="0"/>
    </xf>
    <xf numFmtId="0" fontId="11" fillId="0" borderId="12" xfId="2" applyFont="1" applyBorder="1" applyAlignment="1" applyProtection="1">
      <alignment horizontal="center" wrapText="1"/>
      <protection locked="0"/>
    </xf>
    <xf numFmtId="0" fontId="11" fillId="0" borderId="0" xfId="0" applyFont="1" applyAlignment="1" applyProtection="1">
      <alignment horizontal="center" vertical="center"/>
      <protection locked="0"/>
    </xf>
    <xf numFmtId="0" fontId="2" fillId="3" borderId="23" xfId="6" applyFont="1" applyFill="1" applyBorder="1" applyAlignment="1">
      <alignment vertical="center" wrapText="1"/>
    </xf>
    <xf numFmtId="0" fontId="2" fillId="3" borderId="20" xfId="0" applyFont="1" applyFill="1" applyBorder="1" applyAlignment="1">
      <alignment vertical="center" wrapText="1"/>
    </xf>
    <xf numFmtId="0" fontId="33"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6" fillId="3" borderId="21" xfId="0" applyFont="1" applyFill="1" applyBorder="1" applyAlignment="1" applyProtection="1">
      <alignment horizontal="left" vertical="center" wrapText="1" indent="1"/>
    </xf>
    <xf numFmtId="0" fontId="0" fillId="3" borderId="51" xfId="0" applyFill="1" applyBorder="1" applyAlignment="1">
      <alignment horizontal="left" wrapText="1" indent="1"/>
    </xf>
    <xf numFmtId="0" fontId="0" fillId="3" borderId="22" xfId="0" applyFill="1" applyBorder="1" applyAlignment="1">
      <alignment horizontal="left" wrapText="1" indent="1"/>
    </xf>
    <xf numFmtId="0" fontId="11" fillId="0" borderId="12" xfId="0" applyFont="1" applyBorder="1" applyAlignment="1" applyProtection="1">
      <alignment horizontal="center" wrapText="1"/>
      <protection locked="0"/>
    </xf>
    <xf numFmtId="49" fontId="11" fillId="0" borderId="12" xfId="0" applyNumberFormat="1" applyFont="1" applyBorder="1" applyAlignment="1" applyProtection="1">
      <alignment horizontal="center"/>
      <protection locked="0"/>
    </xf>
    <xf numFmtId="0" fontId="2" fillId="0" borderId="0" xfId="0" applyFont="1" applyAlignment="1" applyProtection="1">
      <alignment horizontal="left" vertical="center" wrapText="1"/>
    </xf>
    <xf numFmtId="0" fontId="5" fillId="0" borderId="6" xfId="0" applyFont="1" applyBorder="1" applyAlignment="1" applyProtection="1">
      <alignment horizontal="center" vertical="top"/>
    </xf>
    <xf numFmtId="0" fontId="0" fillId="0" borderId="6" xfId="0" applyBorder="1" applyAlignment="1" applyProtection="1">
      <alignment horizontal="center" vertical="top"/>
    </xf>
    <xf numFmtId="0" fontId="11" fillId="0" borderId="12" xfId="0" applyFont="1" applyBorder="1" applyAlignment="1" applyProtection="1">
      <alignment horizontal="center" shrinkToFit="1"/>
      <protection locked="0"/>
    </xf>
    <xf numFmtId="0" fontId="3" fillId="0" borderId="0" xfId="0" applyFont="1" applyAlignment="1" applyProtection="1">
      <alignment horizontal="left" vertical="center" wrapText="1"/>
    </xf>
    <xf numFmtId="0" fontId="2" fillId="5" borderId="4" xfId="0" applyFont="1" applyFill="1" applyBorder="1" applyAlignment="1" applyProtection="1">
      <alignment horizontal="left" vertical="center" wrapText="1"/>
    </xf>
    <xf numFmtId="0" fontId="7" fillId="0" borderId="40" xfId="2" applyFont="1" applyBorder="1" applyAlignment="1">
      <alignment horizontal="left" vertical="center"/>
    </xf>
    <xf numFmtId="0" fontId="9" fillId="0" borderId="40" xfId="2" applyFont="1" applyBorder="1" applyAlignment="1">
      <alignment horizontal="left"/>
    </xf>
    <xf numFmtId="0" fontId="7" fillId="0" borderId="0" xfId="2" applyFont="1" applyBorder="1" applyAlignment="1">
      <alignment horizontal="left" vertical="center"/>
    </xf>
    <xf numFmtId="0" fontId="9" fillId="0" borderId="0" xfId="2" applyFont="1" applyBorder="1" applyAlignment="1">
      <alignment horizontal="left" vertical="center"/>
    </xf>
    <xf numFmtId="0" fontId="6" fillId="0" borderId="0" xfId="2" applyFont="1" applyAlignment="1">
      <alignment horizontal="center" vertical="center"/>
    </xf>
    <xf numFmtId="0" fontId="26" fillId="0" borderId="0" xfId="2" applyFont="1" applyAlignment="1" applyProtection="1">
      <alignment horizontal="left" vertical="center"/>
      <protection locked="0"/>
    </xf>
    <xf numFmtId="0" fontId="35" fillId="0" borderId="0" xfId="2" applyAlignment="1">
      <alignment horizontal="left" vertical="center"/>
    </xf>
    <xf numFmtId="0" fontId="26" fillId="0" borderId="0" xfId="0" applyFont="1" applyAlignment="1" applyProtection="1">
      <alignment horizontal="left" vertical="center"/>
      <protection locked="0"/>
    </xf>
    <xf numFmtId="0" fontId="0" fillId="0" borderId="0" xfId="0" applyAlignment="1">
      <alignment horizontal="left" vertical="center"/>
    </xf>
    <xf numFmtId="0" fontId="11" fillId="0" borderId="0" xfId="0" applyFont="1" applyAlignment="1">
      <alignment horizontal="center" vertical="center" wrapText="1"/>
    </xf>
    <xf numFmtId="0" fontId="34" fillId="0" borderId="0" xfId="0" applyFont="1" applyAlignment="1">
      <alignment horizontal="center" vertical="center" wrapText="1"/>
    </xf>
    <xf numFmtId="0" fontId="32" fillId="0" borderId="0" xfId="0" applyFont="1" applyAlignment="1">
      <alignment horizontal="left" vertical="center" wrapText="1" indent="1"/>
    </xf>
    <xf numFmtId="0" fontId="13" fillId="0" borderId="0" xfId="0" applyFont="1" applyAlignment="1">
      <alignment horizontal="left" vertical="center" wrapText="1" indent="1"/>
    </xf>
    <xf numFmtId="0" fontId="31" fillId="0" borderId="0" xfId="0" applyFont="1" applyAlignment="1">
      <alignment horizontal="left" vertical="center" wrapText="1" indent="1"/>
    </xf>
  </cellXfs>
  <cellStyles count="7">
    <cellStyle name="Hyperlink" xfId="1" builtinId="8"/>
    <cellStyle name="Normal" xfId="0" builtinId="0"/>
    <cellStyle name="Normal 2" xfId="2"/>
    <cellStyle name="Normal_AFRPG3" xfId="3"/>
    <cellStyle name="Normal_AFRPG5" xfId="4"/>
    <cellStyle name="Normal_AFRPG7" xfId="5"/>
    <cellStyle name="Normal_AFRPG8"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DDDD"/>
      <rgbColor rgb="0000FFFF"/>
      <rgbColor rgb="00800000"/>
      <rgbColor rgb="00008000"/>
      <rgbColor rgb="00000080"/>
      <rgbColor rgb="00808000"/>
      <rgbColor rgb="00800080"/>
      <rgbColor rgb="00008080"/>
      <rgbColor rgb="00C0C0C0"/>
      <rgbColor rgb="00808080"/>
      <rgbColor rgb="00000000"/>
      <rgbColor rgb="00993366"/>
      <rgbColor rgb="00FFFFCC"/>
      <rgbColor rgb="00CCFFFF"/>
      <rgbColor rgb="00660066"/>
      <rgbColor rgb="00FF8080"/>
      <rgbColor rgb="000066CC"/>
      <rgbColor rgb="00CCCCFF"/>
      <rgbColor rgb="00DDDDDD"/>
      <rgbColor rgb="00FF00FF"/>
      <rgbColor rgb="00FFFF00"/>
      <rgbColor rgb="0000FFFF"/>
      <rgbColor rgb="00800080"/>
      <rgbColor rgb="00800000"/>
      <rgbColor rgb="00008080"/>
      <rgbColor rgb="000000FF"/>
      <rgbColor rgb="0000CCFF"/>
      <rgbColor rgb="00CCFFFF"/>
      <rgbColor rgb="00E1FFE1"/>
      <rgbColor rgb="00FFFFCC"/>
      <rgbColor rgb="0099CCFF"/>
      <rgbColor rgb="00CCFFFF"/>
      <rgbColor rgb="00CC99FF"/>
      <rgbColor rgb="00FFE1C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16</xdr:row>
          <xdr:rowOff>57150</xdr:rowOff>
        </xdr:from>
        <xdr:to>
          <xdr:col>1</xdr:col>
          <xdr:colOff>209550</xdr:colOff>
          <xdr:row>16</xdr:row>
          <xdr:rowOff>180975</xdr:rowOff>
        </xdr:to>
        <xdr:sp macro="" textlink="">
          <xdr:nvSpPr>
            <xdr:cNvPr id="13314" name="CheckBox1" hidden="1">
              <a:extLst>
                <a:ext uri="{63B3BB69-23CF-44E3-9099-C40C66FF867C}">
                  <a14:compatExt spid="_x0000_s133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9</xdr:row>
      <xdr:rowOff>0</xdr:rowOff>
    </xdr:to>
    <xdr:sp macro="" textlink="">
      <xdr:nvSpPr>
        <xdr:cNvPr id="3097" name="Text 20"/>
        <xdr:cNvSpPr txBox="1">
          <a:spLocks noChangeArrowheads="1"/>
        </xdr:cNvSpPr>
      </xdr:nvSpPr>
      <xdr:spPr bwMode="auto">
        <a:xfrm>
          <a:off x="0" y="1524000"/>
          <a:ext cx="0" cy="1524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17415" name="Text 20"/>
        <xdr:cNvSpPr txBox="1">
          <a:spLocks noChangeArrowheads="1"/>
        </xdr:cNvSpPr>
      </xdr:nvSpPr>
      <xdr:spPr bwMode="auto">
        <a:xfrm>
          <a:off x="0" y="457200"/>
          <a:ext cx="0" cy="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2600325</xdr:colOff>
          <xdr:row>6</xdr:row>
          <xdr:rowOff>142875</xdr:rowOff>
        </xdr:from>
        <xdr:to>
          <xdr:col>0</xdr:col>
          <xdr:colOff>3514725</xdr:colOff>
          <xdr:row>7</xdr:row>
          <xdr:rowOff>0</xdr:rowOff>
        </xdr:to>
        <xdr:sp macro="" textlink="">
          <xdr:nvSpPr>
            <xdr:cNvPr id="16390" name="Object 6" hidden="1">
              <a:extLst>
                <a:ext uri="{63B3BB69-23CF-44E3-9099-C40C66FF867C}">
                  <a14:compatExt spid="_x0000_s1639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9.bin"/><Relationship Id="rId5" Type="http://schemas.openxmlformats.org/officeDocument/2006/relationships/image" Target="../media/image2.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53"/>
  <sheetViews>
    <sheetView showGridLines="0" tabSelected="1" topLeftCell="A55" zoomScaleNormal="100" workbookViewId="0">
      <selection activeCell="H28" sqref="H28"/>
    </sheetView>
  </sheetViews>
  <sheetFormatPr defaultColWidth="9.140625" defaultRowHeight="11.25" x14ac:dyDescent="0.2"/>
  <cols>
    <col min="1" max="1" width="1.85546875" style="5" customWidth="1"/>
    <col min="2" max="2" width="32" style="5" customWidth="1"/>
    <col min="3" max="3" width="16.5703125" style="5" customWidth="1"/>
    <col min="4" max="4" width="19.7109375" style="5" customWidth="1"/>
    <col min="5" max="5" width="2.85546875" style="5" customWidth="1"/>
    <col min="6" max="6" width="18.85546875" style="5" customWidth="1"/>
    <col min="7" max="7" width="28.5703125" style="5" customWidth="1"/>
    <col min="8" max="8" width="19.7109375" style="5" customWidth="1"/>
    <col min="9" max="9" width="2.140625" style="5" customWidth="1"/>
    <col min="10" max="10" width="5.42578125" style="5" customWidth="1"/>
    <col min="11" max="11" width="9.140625" style="5"/>
    <col min="12" max="12" width="6.7109375" style="5" customWidth="1"/>
    <col min="13" max="16384" width="9.140625" style="5"/>
  </cols>
  <sheetData>
    <row r="1" spans="1:12" ht="12.75" x14ac:dyDescent="0.2">
      <c r="A1" s="229" t="s">
        <v>126</v>
      </c>
      <c r="B1" s="230"/>
      <c r="C1" s="230"/>
      <c r="G1" s="229" t="s">
        <v>185</v>
      </c>
      <c r="H1" s="230"/>
    </row>
    <row r="2" spans="1:12" ht="12.75" x14ac:dyDescent="0.2">
      <c r="A2" s="229" t="s">
        <v>112</v>
      </c>
      <c r="B2" s="231"/>
      <c r="C2" s="232"/>
      <c r="D2" s="387" t="s">
        <v>187</v>
      </c>
      <c r="E2" s="387"/>
      <c r="F2" s="387"/>
      <c r="G2" s="234" t="s">
        <v>186</v>
      </c>
      <c r="H2" s="235"/>
      <c r="I2" s="17"/>
      <c r="J2" s="17"/>
      <c r="K2" s="17"/>
      <c r="L2" s="17"/>
    </row>
    <row r="3" spans="1:12" ht="17.25" customHeight="1" x14ac:dyDescent="0.2">
      <c r="A3" s="233" t="s">
        <v>111</v>
      </c>
      <c r="B3" s="233"/>
      <c r="C3" s="278"/>
      <c r="D3" s="388" t="s">
        <v>188</v>
      </c>
      <c r="E3" s="388"/>
      <c r="F3" s="388"/>
      <c r="G3" s="7"/>
      <c r="H3" s="151"/>
      <c r="I3" s="17"/>
      <c r="J3" s="17"/>
      <c r="K3" s="17"/>
      <c r="L3" s="17"/>
    </row>
    <row r="4" spans="1:12" ht="10.5" customHeight="1" x14ac:dyDescent="0.25">
      <c r="D4" s="388" t="s">
        <v>189</v>
      </c>
      <c r="E4" s="388"/>
      <c r="F4" s="388"/>
      <c r="K4" s="228"/>
      <c r="L4" s="228"/>
    </row>
    <row r="5" spans="1:12" ht="15" x14ac:dyDescent="0.25">
      <c r="A5" s="373" t="s">
        <v>175</v>
      </c>
      <c r="B5" s="374"/>
      <c r="C5" s="374"/>
      <c r="D5" s="374"/>
      <c r="E5" s="374"/>
      <c r="F5" s="374"/>
      <c r="G5" s="374"/>
      <c r="H5" s="374"/>
      <c r="I5" s="374"/>
      <c r="J5" s="374"/>
      <c r="K5" s="228"/>
      <c r="L5" s="228"/>
    </row>
    <row r="6" spans="1:12" ht="15" x14ac:dyDescent="0.25">
      <c r="A6" s="281"/>
      <c r="B6" s="282"/>
      <c r="D6" s="377">
        <v>42916</v>
      </c>
      <c r="E6" s="378"/>
      <c r="F6" s="378"/>
      <c r="G6" s="283"/>
      <c r="H6" s="282"/>
      <c r="I6" s="282"/>
      <c r="J6" s="282"/>
      <c r="K6" s="228"/>
      <c r="L6" s="228"/>
    </row>
    <row r="7" spans="1:12" ht="13.5" customHeight="1" x14ac:dyDescent="0.2">
      <c r="A7" s="375" t="s">
        <v>114</v>
      </c>
      <c r="B7" s="376"/>
      <c r="C7" s="376"/>
      <c r="D7" s="376"/>
      <c r="E7" s="376"/>
      <c r="F7" s="376"/>
      <c r="G7" s="376"/>
      <c r="H7" s="376"/>
      <c r="I7" s="376"/>
      <c r="J7" s="376"/>
      <c r="K7" s="17"/>
      <c r="L7" s="17"/>
    </row>
    <row r="8" spans="1:12" ht="6.75" customHeight="1" x14ac:dyDescent="0.2">
      <c r="B8" s="17"/>
      <c r="C8" s="17"/>
      <c r="D8" s="17"/>
      <c r="E8" s="17"/>
      <c r="F8" s="17"/>
      <c r="G8" s="17"/>
      <c r="H8" s="17"/>
      <c r="I8" s="17"/>
      <c r="J8" s="17"/>
      <c r="K8" s="17"/>
      <c r="L8" s="17"/>
    </row>
    <row r="9" spans="1:12" ht="12" x14ac:dyDescent="0.2">
      <c r="B9" s="70" t="s">
        <v>166</v>
      </c>
      <c r="C9" s="391" t="s">
        <v>209</v>
      </c>
      <c r="D9" s="391"/>
      <c r="E9" s="391"/>
      <c r="F9" s="391"/>
      <c r="G9" s="3"/>
      <c r="H9" s="364" t="s">
        <v>184</v>
      </c>
      <c r="I9" s="17"/>
      <c r="J9" s="17"/>
      <c r="K9" s="17"/>
      <c r="L9" s="17"/>
    </row>
    <row r="10" spans="1:12" ht="12.75" x14ac:dyDescent="0.2">
      <c r="B10" s="70" t="s">
        <v>88</v>
      </c>
      <c r="C10" s="390" t="s">
        <v>208</v>
      </c>
      <c r="D10" s="390"/>
      <c r="E10" s="390"/>
      <c r="F10" s="390"/>
      <c r="G10" s="71"/>
      <c r="H10" s="294" t="s">
        <v>181</v>
      </c>
      <c r="I10" s="299"/>
      <c r="J10" s="295"/>
      <c r="K10" s="298"/>
      <c r="L10" s="17"/>
    </row>
    <row r="11" spans="1:12" ht="12.75" x14ac:dyDescent="0.2">
      <c r="B11" s="70" t="s">
        <v>89</v>
      </c>
      <c r="C11" s="379" t="s">
        <v>212</v>
      </c>
      <c r="D11" s="380"/>
      <c r="E11" s="380"/>
      <c r="F11" s="380"/>
      <c r="G11" s="290"/>
      <c r="H11" s="294" t="s">
        <v>182</v>
      </c>
      <c r="I11" s="299"/>
      <c r="J11" s="17"/>
      <c r="K11" s="17"/>
      <c r="L11" s="17"/>
    </row>
    <row r="12" spans="1:12" ht="12.75" x14ac:dyDescent="0.2">
      <c r="B12" s="70" t="s">
        <v>90</v>
      </c>
      <c r="C12" s="379" t="s">
        <v>211</v>
      </c>
      <c r="D12" s="379"/>
      <c r="E12" s="379"/>
      <c r="F12" s="380"/>
      <c r="G12" s="289"/>
      <c r="H12" s="294" t="s">
        <v>183</v>
      </c>
      <c r="I12" s="299" t="s">
        <v>210</v>
      </c>
    </row>
    <row r="13" spans="1:12" ht="12.75" x14ac:dyDescent="0.2">
      <c r="A13" s="1"/>
      <c r="B13" s="70" t="s">
        <v>190</v>
      </c>
      <c r="C13" s="379" t="s">
        <v>213</v>
      </c>
      <c r="D13" s="379"/>
      <c r="E13" s="379"/>
      <c r="F13" s="380"/>
      <c r="G13" s="1"/>
    </row>
    <row r="14" spans="1:12" ht="4.5" customHeight="1" x14ac:dyDescent="0.2">
      <c r="A14" s="1"/>
      <c r="B14" s="6"/>
    </row>
    <row r="15" spans="1:12" ht="12" x14ac:dyDescent="0.2">
      <c r="A15" s="1"/>
      <c r="B15" s="59" t="s">
        <v>99</v>
      </c>
      <c r="C15" s="51"/>
      <c r="H15" s="4"/>
      <c r="I15" s="4"/>
    </row>
    <row r="16" spans="1:12" ht="36.4" customHeight="1" x14ac:dyDescent="0.2">
      <c r="A16" s="1"/>
      <c r="B16" s="385" t="s">
        <v>96</v>
      </c>
      <c r="C16" s="386"/>
      <c r="D16" s="386"/>
      <c r="E16" s="73"/>
      <c r="F16" s="74"/>
      <c r="G16" s="74"/>
      <c r="H16" s="74"/>
      <c r="I16" s="63"/>
      <c r="J16" s="63"/>
      <c r="K16" s="58"/>
    </row>
    <row r="17" spans="1:12" ht="17.100000000000001" customHeight="1" x14ac:dyDescent="0.2">
      <c r="A17" s="1"/>
      <c r="B17" s="75" t="s">
        <v>97</v>
      </c>
      <c r="C17" s="76"/>
      <c r="D17" s="77"/>
      <c r="E17" s="7"/>
      <c r="F17" s="7"/>
      <c r="G17" s="7"/>
      <c r="H17" s="8"/>
      <c r="I17" s="8"/>
    </row>
    <row r="18" spans="1:12" ht="3.75" customHeight="1" x14ac:dyDescent="0.2">
      <c r="A18" s="1"/>
      <c r="B18" s="76"/>
      <c r="C18" s="76"/>
      <c r="D18" s="78"/>
      <c r="E18" s="7"/>
      <c r="F18" s="7"/>
      <c r="G18" s="7"/>
      <c r="H18" s="8"/>
      <c r="I18" s="8"/>
    </row>
    <row r="19" spans="1:12" ht="12.75" x14ac:dyDescent="0.2">
      <c r="B19" s="218" t="s">
        <v>80</v>
      </c>
      <c r="C19" s="219"/>
      <c r="D19" s="220" t="s">
        <v>87</v>
      </c>
      <c r="E19" s="9"/>
      <c r="F19" s="383" t="s">
        <v>53</v>
      </c>
      <c r="G19" s="384"/>
      <c r="H19" s="138">
        <v>107</v>
      </c>
      <c r="I19" s="15"/>
    </row>
    <row r="20" spans="1:12" ht="12" x14ac:dyDescent="0.2">
      <c r="B20" s="56" t="s">
        <v>137</v>
      </c>
      <c r="C20" s="57"/>
      <c r="D20" s="138"/>
      <c r="E20" s="10"/>
      <c r="F20" s="68" t="s">
        <v>54</v>
      </c>
      <c r="G20" s="69"/>
      <c r="H20" s="138">
        <v>6</v>
      </c>
      <c r="I20" s="19"/>
    </row>
    <row r="21" spans="1:12" ht="12.75" x14ac:dyDescent="0.2">
      <c r="B21" s="56" t="s">
        <v>71</v>
      </c>
      <c r="C21" s="52"/>
      <c r="D21" s="139">
        <v>1145272</v>
      </c>
      <c r="E21" s="8"/>
      <c r="F21" s="383" t="s">
        <v>169</v>
      </c>
      <c r="G21" s="384"/>
      <c r="H21" s="140">
        <v>1556.22</v>
      </c>
      <c r="I21" s="20"/>
    </row>
    <row r="22" spans="1:12" ht="13.5" customHeight="1" x14ac:dyDescent="0.2">
      <c r="B22" s="381" t="s">
        <v>138</v>
      </c>
      <c r="C22" s="382"/>
      <c r="D22" s="138">
        <v>40489937</v>
      </c>
      <c r="E22" s="16"/>
      <c r="F22" s="224" t="s">
        <v>52</v>
      </c>
      <c r="G22" s="225"/>
      <c r="H22" s="226"/>
      <c r="I22" s="20"/>
    </row>
    <row r="23" spans="1:12" ht="12.75" x14ac:dyDescent="0.2">
      <c r="B23" s="381" t="s">
        <v>139</v>
      </c>
      <c r="C23" s="382"/>
      <c r="D23" s="138">
        <v>663771</v>
      </c>
      <c r="F23" s="11" t="s">
        <v>55</v>
      </c>
      <c r="G23" s="62"/>
      <c r="H23" s="138">
        <v>127</v>
      </c>
      <c r="I23" s="1"/>
      <c r="L23" s="21"/>
    </row>
    <row r="24" spans="1:12" ht="12" x14ac:dyDescent="0.2">
      <c r="B24" s="56" t="s">
        <v>140</v>
      </c>
      <c r="C24" s="57"/>
      <c r="D24" s="138">
        <v>5297533</v>
      </c>
      <c r="E24" s="1"/>
      <c r="F24" s="12" t="s">
        <v>56</v>
      </c>
      <c r="G24" s="66"/>
      <c r="H24" s="138">
        <v>49</v>
      </c>
      <c r="I24" s="1"/>
      <c r="L24" s="21"/>
    </row>
    <row r="25" spans="1:12" ht="12" x14ac:dyDescent="0.2">
      <c r="B25" s="56" t="s">
        <v>79</v>
      </c>
      <c r="C25" s="57"/>
      <c r="D25" s="138"/>
      <c r="E25" s="1"/>
      <c r="F25" s="224" t="s">
        <v>51</v>
      </c>
      <c r="G25" s="225"/>
      <c r="H25" s="226"/>
      <c r="I25" s="1"/>
      <c r="L25" s="21"/>
    </row>
    <row r="26" spans="1:12" ht="12.75" thickBot="1" x14ac:dyDescent="0.25">
      <c r="B26" s="163" t="s">
        <v>115</v>
      </c>
      <c r="C26" s="164"/>
      <c r="D26" s="165">
        <f>SUM(D20:D25)</f>
        <v>47596513</v>
      </c>
      <c r="E26" s="13"/>
      <c r="F26" s="11" t="s">
        <v>55</v>
      </c>
      <c r="G26" s="62"/>
      <c r="H26" s="138">
        <v>42</v>
      </c>
    </row>
    <row r="27" spans="1:12" ht="14.1" customHeight="1" thickTop="1" thickBot="1" x14ac:dyDescent="0.25">
      <c r="F27" s="12" t="s">
        <v>56</v>
      </c>
      <c r="G27" s="66"/>
      <c r="H27" s="138">
        <v>163</v>
      </c>
      <c r="I27" s="1"/>
      <c r="J27" s="16"/>
      <c r="K27" s="113"/>
    </row>
    <row r="28" spans="1:12" ht="13.5" customHeight="1" thickTop="1" x14ac:dyDescent="0.2">
      <c r="B28" s="221" t="s">
        <v>98</v>
      </c>
      <c r="C28" s="222"/>
      <c r="D28" s="223"/>
      <c r="E28" s="13"/>
      <c r="F28" s="224" t="s">
        <v>103</v>
      </c>
      <c r="G28" s="225"/>
      <c r="H28" s="227"/>
      <c r="I28" s="1"/>
      <c r="J28" s="64"/>
      <c r="K28" s="18"/>
    </row>
    <row r="29" spans="1:12" ht="12" x14ac:dyDescent="0.2">
      <c r="B29" s="11" t="s">
        <v>57</v>
      </c>
      <c r="C29" s="62"/>
      <c r="D29" s="141">
        <v>54</v>
      </c>
      <c r="F29" s="11" t="s">
        <v>3</v>
      </c>
      <c r="G29" s="62"/>
      <c r="H29" s="153">
        <v>3.7732999999999999</v>
      </c>
      <c r="I29" s="3"/>
      <c r="J29" s="79"/>
      <c r="K29" s="18"/>
    </row>
    <row r="30" spans="1:12" ht="14.1" customHeight="1" x14ac:dyDescent="0.2">
      <c r="B30" s="11" t="s">
        <v>58</v>
      </c>
      <c r="C30" s="62"/>
      <c r="D30" s="141">
        <v>112</v>
      </c>
      <c r="F30" s="2" t="s">
        <v>43</v>
      </c>
      <c r="G30" s="2"/>
      <c r="H30" s="153">
        <v>0.7137</v>
      </c>
      <c r="I30" s="3"/>
      <c r="J30" s="1"/>
      <c r="K30" s="18"/>
    </row>
    <row r="31" spans="1:12" ht="12" x14ac:dyDescent="0.2">
      <c r="B31" s="11" t="s">
        <v>59</v>
      </c>
      <c r="C31" s="62"/>
      <c r="D31" s="141">
        <v>124</v>
      </c>
      <c r="F31" s="65" t="s">
        <v>170</v>
      </c>
      <c r="G31" s="67"/>
      <c r="H31" s="153">
        <v>1.9743999999999999</v>
      </c>
      <c r="I31" s="1"/>
      <c r="J31" s="1"/>
      <c r="K31" s="81"/>
    </row>
    <row r="32" spans="1:12" ht="12" x14ac:dyDescent="0.2">
      <c r="B32" s="11" t="s">
        <v>60</v>
      </c>
      <c r="C32" s="62"/>
      <c r="D32" s="141">
        <v>104</v>
      </c>
      <c r="F32" s="11" t="s">
        <v>4</v>
      </c>
      <c r="G32" s="62"/>
      <c r="H32" s="153">
        <v>0.66449999999999998</v>
      </c>
      <c r="I32" s="22"/>
      <c r="J32" s="1"/>
      <c r="K32" s="80"/>
    </row>
    <row r="33" spans="2:12" ht="12" x14ac:dyDescent="0.2">
      <c r="B33" s="11" t="s">
        <v>61</v>
      </c>
      <c r="C33" s="62"/>
      <c r="D33" s="141">
        <v>117</v>
      </c>
      <c r="F33" s="11" t="s">
        <v>45</v>
      </c>
      <c r="G33" s="62"/>
      <c r="H33" s="153">
        <v>0.21079999999999999</v>
      </c>
      <c r="I33" s="3"/>
      <c r="J33" s="1"/>
      <c r="K33" s="80"/>
    </row>
    <row r="34" spans="2:12" ht="12" x14ac:dyDescent="0.2">
      <c r="B34" s="11" t="s">
        <v>62</v>
      </c>
      <c r="C34" s="62"/>
      <c r="D34" s="141">
        <v>134</v>
      </c>
      <c r="F34" s="11" t="s">
        <v>46</v>
      </c>
      <c r="G34" s="62"/>
      <c r="H34" s="153">
        <v>0.21079999999999999</v>
      </c>
      <c r="I34" s="3"/>
      <c r="J34" s="1"/>
      <c r="K34" s="80"/>
    </row>
    <row r="35" spans="2:12" ht="14.1" customHeight="1" x14ac:dyDescent="0.2">
      <c r="B35" s="11" t="s">
        <v>63</v>
      </c>
      <c r="C35" s="62"/>
      <c r="D35" s="141">
        <v>134</v>
      </c>
      <c r="F35" s="11" t="s">
        <v>44</v>
      </c>
      <c r="G35" s="62"/>
      <c r="H35" s="153">
        <v>4.2200000000000001E-2</v>
      </c>
      <c r="I35" s="3"/>
      <c r="J35" s="1"/>
      <c r="K35" s="1"/>
    </row>
    <row r="36" spans="2:12" ht="12" x14ac:dyDescent="0.2">
      <c r="B36" s="11" t="s">
        <v>64</v>
      </c>
      <c r="C36" s="62"/>
      <c r="D36" s="141">
        <v>117</v>
      </c>
      <c r="F36" s="2" t="s">
        <v>47</v>
      </c>
      <c r="G36" s="2"/>
      <c r="H36" s="153">
        <v>3.5299999999999998E-2</v>
      </c>
      <c r="I36" s="22"/>
      <c r="J36" s="64"/>
    </row>
    <row r="37" spans="2:12" ht="12" x14ac:dyDescent="0.2">
      <c r="B37" s="11" t="s">
        <v>65</v>
      </c>
      <c r="C37" s="62"/>
      <c r="D37" s="141">
        <v>105</v>
      </c>
      <c r="F37" s="65" t="s">
        <v>5</v>
      </c>
      <c r="G37" s="67"/>
      <c r="H37" s="153">
        <v>0.1406</v>
      </c>
      <c r="I37" s="3"/>
      <c r="J37" s="79"/>
      <c r="K37" s="23"/>
    </row>
    <row r="38" spans="2:12" ht="12" x14ac:dyDescent="0.2">
      <c r="B38" s="11" t="s">
        <v>66</v>
      </c>
      <c r="C38" s="62"/>
      <c r="D38" s="141">
        <v>119</v>
      </c>
      <c r="F38" s="11" t="s">
        <v>167</v>
      </c>
      <c r="G38" s="62"/>
      <c r="H38" s="153"/>
      <c r="I38" s="3"/>
      <c r="J38" s="1"/>
      <c r="K38" s="18"/>
    </row>
    <row r="39" spans="2:12" ht="12" x14ac:dyDescent="0.2">
      <c r="B39" s="11" t="s">
        <v>74</v>
      </c>
      <c r="C39" s="62"/>
      <c r="D39" s="141" t="s">
        <v>0</v>
      </c>
      <c r="F39" s="11" t="s">
        <v>48</v>
      </c>
      <c r="G39" s="62"/>
      <c r="H39" s="153">
        <v>0.74829999999999997</v>
      </c>
      <c r="I39" s="1"/>
      <c r="J39" s="1"/>
      <c r="K39" s="18"/>
    </row>
    <row r="40" spans="2:12" ht="12" x14ac:dyDescent="0.2">
      <c r="B40" s="155" t="s">
        <v>116</v>
      </c>
      <c r="C40" s="156"/>
      <c r="D40" s="142">
        <f>SUM(D29:D39)</f>
        <v>1120</v>
      </c>
      <c r="F40" s="11" t="s">
        <v>6</v>
      </c>
      <c r="G40" s="62"/>
      <c r="H40" s="153">
        <v>3.5999999999999999E-3</v>
      </c>
      <c r="I40" s="22"/>
      <c r="J40" s="1"/>
      <c r="K40" s="81"/>
    </row>
    <row r="41" spans="2:12" ht="12" x14ac:dyDescent="0.2">
      <c r="B41" s="60" t="s">
        <v>67</v>
      </c>
      <c r="C41" s="53"/>
      <c r="D41" s="141">
        <v>138</v>
      </c>
      <c r="F41" s="65" t="s">
        <v>7</v>
      </c>
      <c r="G41" s="67"/>
      <c r="H41" s="153"/>
      <c r="I41" s="1"/>
      <c r="J41" s="1"/>
      <c r="K41" s="80"/>
    </row>
    <row r="42" spans="2:12" ht="12" x14ac:dyDescent="0.2">
      <c r="B42" s="60" t="s">
        <v>68</v>
      </c>
      <c r="C42" s="53"/>
      <c r="D42" s="141">
        <v>132</v>
      </c>
      <c r="F42" s="11" t="s">
        <v>7</v>
      </c>
      <c r="G42" s="62"/>
      <c r="H42" s="153"/>
      <c r="I42" s="24"/>
      <c r="J42" s="1"/>
      <c r="K42" s="80"/>
    </row>
    <row r="43" spans="2:12" ht="12.75" x14ac:dyDescent="0.2">
      <c r="B43" s="60" t="s">
        <v>69</v>
      </c>
      <c r="C43" s="53"/>
      <c r="D43" s="141">
        <v>135</v>
      </c>
      <c r="F43" s="287" t="s">
        <v>168</v>
      </c>
      <c r="G43" s="288"/>
      <c r="H43" s="143">
        <v>135449486</v>
      </c>
      <c r="I43" s="14"/>
      <c r="J43" s="1"/>
      <c r="K43" s="80"/>
      <c r="L43" s="18"/>
    </row>
    <row r="44" spans="2:12" ht="12.75" x14ac:dyDescent="0.2">
      <c r="B44" s="61" t="s">
        <v>70</v>
      </c>
      <c r="C44" s="54"/>
      <c r="D44" s="141">
        <v>119</v>
      </c>
      <c r="F44" s="287" t="s">
        <v>72</v>
      </c>
      <c r="G44" s="288"/>
      <c r="H44" s="297">
        <f>(H43/H21)</f>
        <v>87037.492128362312</v>
      </c>
      <c r="I44" s="24"/>
      <c r="J44" s="90" t="str">
        <f>MID(C10,10,1)</f>
        <v>0</v>
      </c>
      <c r="K44" s="1"/>
      <c r="L44" s="18"/>
    </row>
    <row r="45" spans="2:12" ht="12.75" x14ac:dyDescent="0.2">
      <c r="B45" s="60" t="s">
        <v>73</v>
      </c>
      <c r="C45" s="53"/>
      <c r="D45" s="141"/>
      <c r="F45" s="365" t="s">
        <v>203</v>
      </c>
      <c r="G45" s="296"/>
      <c r="H45" s="363">
        <f>IF(I10="x",H43*0.069,IF(I11="x",H43*0.069,IF(I12="x",H43*0.138,"Please Check District Type")))</f>
        <v>18692029.068</v>
      </c>
      <c r="I45" s="25"/>
      <c r="J45" s="90">
        <f>IF(J44="2",(H43*1.38),(H43*0.069))</f>
        <v>9346014.534</v>
      </c>
    </row>
    <row r="46" spans="2:12" ht="13.5" thickBot="1" x14ac:dyDescent="0.25">
      <c r="B46" s="157" t="s">
        <v>117</v>
      </c>
      <c r="C46" s="158"/>
      <c r="D46" s="159">
        <f>SUM(D41:D45)</f>
        <v>524</v>
      </c>
      <c r="F46" s="371" t="s">
        <v>204</v>
      </c>
      <c r="G46" s="389"/>
      <c r="H46" s="143">
        <v>9864837</v>
      </c>
      <c r="J46" s="91"/>
    </row>
    <row r="47" spans="2:12" ht="14.25" thickTop="1" thickBot="1" x14ac:dyDescent="0.25">
      <c r="B47" s="160" t="s">
        <v>118</v>
      </c>
      <c r="C47" s="161"/>
      <c r="D47" s="162">
        <f>SUM(D40,D46)</f>
        <v>1644</v>
      </c>
      <c r="F47" s="371" t="s">
        <v>205</v>
      </c>
      <c r="G47" s="372"/>
      <c r="H47" s="300">
        <f>(H46/H45)</f>
        <v>0.5277563481263895</v>
      </c>
      <c r="I47" s="26"/>
      <c r="L47" s="26"/>
    </row>
    <row r="48" spans="2:12" ht="12" thickTop="1" x14ac:dyDescent="0.2">
      <c r="C48" s="55"/>
    </row>
    <row r="49" spans="2:12" ht="9.6" customHeight="1" x14ac:dyDescent="0.2">
      <c r="B49" s="55" t="s">
        <v>191</v>
      </c>
      <c r="I49" s="27"/>
      <c r="L49" s="27"/>
    </row>
    <row r="50" spans="2:12" ht="10.35" customHeight="1" x14ac:dyDescent="0.2">
      <c r="B50" s="255"/>
    </row>
    <row r="51" spans="2:12" ht="9.9499999999999993" customHeight="1" x14ac:dyDescent="0.2"/>
    <row r="52" spans="2:12" ht="9.9499999999999993" customHeight="1" x14ac:dyDescent="0.2"/>
    <row r="53" spans="2:12" ht="17.25" customHeight="1" x14ac:dyDescent="0.2"/>
  </sheetData>
  <sheetProtection algorithmName="SHA-512" hashValue="3zDkApQszZBGevFZ0c+Zyn0owcHGpAr2wPW20zyZfEo0Cf3i2OQ+6nHKdIo22srj++BENaztaawoo+TCkvL5Lg==" saltValue="gNuIxGq7LBZj1Lb0V4OYrQ==" spinCount="100000" sheet="1" formatCells="0" formatColumns="0" formatRows="0" insertColumns="0" insertRows="0" insertHyperlinks="0" deleteColumns="0" deleteRows="0" autoFilter="0" pivotTables="0"/>
  <mergeCells count="19">
    <mergeCell ref="D2:F2"/>
    <mergeCell ref="D3:F3"/>
    <mergeCell ref="D4:F4"/>
    <mergeCell ref="F46:G46"/>
    <mergeCell ref="C11:F11"/>
    <mergeCell ref="C10:F10"/>
    <mergeCell ref="B23:C23"/>
    <mergeCell ref="C9:D9"/>
    <mergeCell ref="E9:F9"/>
    <mergeCell ref="F47:G47"/>
    <mergeCell ref="A5:J5"/>
    <mergeCell ref="A7:J7"/>
    <mergeCell ref="D6:F6"/>
    <mergeCell ref="C12:F12"/>
    <mergeCell ref="C13:F13"/>
    <mergeCell ref="B22:C22"/>
    <mergeCell ref="F21:G21"/>
    <mergeCell ref="F19:G19"/>
    <mergeCell ref="B16:D16"/>
  </mergeCells>
  <phoneticPr fontId="2" type="noConversion"/>
  <printOptions headings="1"/>
  <pageMargins left="0.35" right="0.25" top="0.43" bottom="0.21" header="0.22" footer="0.17"/>
  <pageSetup scale="88" orientation="landscape" useFirstPageNumber="1" r:id="rId1"/>
  <headerFooter alignWithMargins="0">
    <oddHeader>&amp;L&amp;8Page &amp;P&amp;R&amp;8Page &amp;P</oddHeader>
  </headerFooter>
  <drawing r:id="rId2"/>
  <legacyDrawing r:id="rId3"/>
  <controls>
    <mc:AlternateContent xmlns:mc="http://schemas.openxmlformats.org/markup-compatibility/2006">
      <mc:Choice Requires="x14">
        <control shapeId="13314" r:id="rId4" name="CheckBox1">
          <controlPr defaultSize="0" autoLine="0" r:id="rId5">
            <anchor moveWithCells="1">
              <from>
                <xdr:col>1</xdr:col>
                <xdr:colOff>76200</xdr:colOff>
                <xdr:row>16</xdr:row>
                <xdr:rowOff>57150</xdr:rowOff>
              </from>
              <to>
                <xdr:col>1</xdr:col>
                <xdr:colOff>209550</xdr:colOff>
                <xdr:row>16</xdr:row>
                <xdr:rowOff>180975</xdr:rowOff>
              </to>
            </anchor>
          </controlPr>
        </control>
      </mc:Choice>
      <mc:Fallback>
        <control shapeId="13314" r:id="rId4" name="CheckBox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K35"/>
  <sheetViews>
    <sheetView showGridLines="0" workbookViewId="0">
      <pane ySplit="5" topLeftCell="A6" activePane="bottomLeft" state="frozenSplit"/>
      <selection sqref="A1:B1"/>
      <selection pane="bottomLeft" activeCell="D20" sqref="D20"/>
    </sheetView>
  </sheetViews>
  <sheetFormatPr defaultColWidth="8.7109375" defaultRowHeight="11.25" x14ac:dyDescent="0.2"/>
  <cols>
    <col min="1" max="1" width="32.7109375" style="30" customWidth="1"/>
    <col min="2" max="2" width="4.5703125" style="30" customWidth="1"/>
    <col min="3" max="9" width="13.7109375" style="30" customWidth="1"/>
    <col min="10" max="11" width="13.7109375" style="50" customWidth="1"/>
    <col min="12" max="12" width="3.28515625" style="30" customWidth="1"/>
    <col min="13" max="13" width="4.42578125" style="30" customWidth="1"/>
    <col min="14" max="14" width="6.28515625" style="30" customWidth="1"/>
    <col min="15" max="16384" width="8.7109375" style="30"/>
  </cols>
  <sheetData>
    <row r="1" spans="1:11" ht="12" x14ac:dyDescent="0.2">
      <c r="A1" s="387" t="s">
        <v>178</v>
      </c>
      <c r="B1" s="387"/>
      <c r="C1" s="387"/>
      <c r="D1" s="387"/>
      <c r="E1" s="387"/>
      <c r="F1" s="387"/>
      <c r="G1" s="387"/>
      <c r="H1" s="387"/>
      <c r="I1" s="387"/>
      <c r="J1" s="387"/>
      <c r="K1" s="387"/>
    </row>
    <row r="2" spans="1:11" ht="12" x14ac:dyDescent="0.2">
      <c r="A2" s="392" t="s">
        <v>192</v>
      </c>
      <c r="B2" s="392"/>
      <c r="C2" s="392"/>
      <c r="D2" s="392"/>
      <c r="E2" s="392"/>
      <c r="F2" s="392"/>
      <c r="G2" s="392"/>
      <c r="H2" s="392"/>
      <c r="I2" s="392"/>
      <c r="J2" s="392"/>
      <c r="K2" s="392"/>
    </row>
    <row r="3" spans="1:11" ht="12" x14ac:dyDescent="0.2">
      <c r="A3" s="277"/>
      <c r="B3" s="277"/>
      <c r="C3" s="277"/>
      <c r="D3" s="277"/>
      <c r="E3" s="277"/>
      <c r="F3" s="277"/>
      <c r="G3" s="277"/>
      <c r="H3" s="277"/>
      <c r="I3" s="277"/>
      <c r="J3" s="277"/>
      <c r="K3" s="277"/>
    </row>
    <row r="4" spans="1:11" ht="11.45" customHeight="1" x14ac:dyDescent="0.2">
      <c r="A4" s="28"/>
      <c r="B4" s="266"/>
      <c r="C4" s="267" t="s">
        <v>30</v>
      </c>
      <c r="D4" s="267" t="s">
        <v>31</v>
      </c>
      <c r="E4" s="267" t="s">
        <v>32</v>
      </c>
      <c r="F4" s="267" t="s">
        <v>33</v>
      </c>
      <c r="G4" s="267" t="s">
        <v>34</v>
      </c>
      <c r="H4" s="267" t="s">
        <v>35</v>
      </c>
      <c r="I4" s="267" t="s">
        <v>36</v>
      </c>
      <c r="J4" s="267" t="s">
        <v>37</v>
      </c>
      <c r="K4" s="267" t="s">
        <v>38</v>
      </c>
    </row>
    <row r="5" spans="1:11" ht="33.75" x14ac:dyDescent="0.2">
      <c r="A5" s="271" t="s">
        <v>1</v>
      </c>
      <c r="B5" s="268" t="s">
        <v>158</v>
      </c>
      <c r="C5" s="269" t="s">
        <v>10</v>
      </c>
      <c r="D5" s="270" t="s">
        <v>50</v>
      </c>
      <c r="E5" s="269" t="s">
        <v>141</v>
      </c>
      <c r="F5" s="269" t="s">
        <v>11</v>
      </c>
      <c r="G5" s="270" t="s">
        <v>40</v>
      </c>
      <c r="H5" s="270" t="s">
        <v>142</v>
      </c>
      <c r="I5" s="269" t="s">
        <v>41</v>
      </c>
      <c r="J5" s="269" t="s">
        <v>143</v>
      </c>
      <c r="K5" s="270" t="s">
        <v>42</v>
      </c>
    </row>
    <row r="6" spans="1:11" s="33" customFormat="1" ht="13.5" customHeight="1" x14ac:dyDescent="0.2">
      <c r="A6" s="193" t="s">
        <v>29</v>
      </c>
      <c r="B6" s="194"/>
      <c r="C6" s="31"/>
      <c r="D6" s="32"/>
      <c r="E6" s="32"/>
      <c r="F6" s="32"/>
      <c r="G6" s="32"/>
      <c r="H6" s="32"/>
      <c r="I6" s="32"/>
      <c r="J6" s="32"/>
      <c r="K6" s="32"/>
    </row>
    <row r="7" spans="1:11" s="36" customFormat="1" ht="13.9" customHeight="1" x14ac:dyDescent="0.2">
      <c r="A7" s="34" t="s">
        <v>144</v>
      </c>
      <c r="B7" s="35" t="s">
        <v>0</v>
      </c>
      <c r="C7" s="114">
        <v>1539102</v>
      </c>
      <c r="D7" s="114">
        <v>78962</v>
      </c>
      <c r="E7" s="114">
        <v>7616</v>
      </c>
      <c r="F7" s="114">
        <v>230306</v>
      </c>
      <c r="G7" s="114">
        <v>32499</v>
      </c>
      <c r="H7" s="114">
        <v>24106</v>
      </c>
      <c r="I7" s="114">
        <v>12059</v>
      </c>
      <c r="J7" s="114">
        <v>2799</v>
      </c>
      <c r="K7" s="114">
        <v>507</v>
      </c>
    </row>
    <row r="8" spans="1:11" s="36" customFormat="1" ht="12" x14ac:dyDescent="0.2">
      <c r="A8" s="34" t="s">
        <v>15</v>
      </c>
      <c r="B8" s="40">
        <v>120</v>
      </c>
      <c r="C8" s="114">
        <v>9416618</v>
      </c>
      <c r="D8" s="114">
        <v>1105377</v>
      </c>
      <c r="E8" s="114">
        <v>14834842</v>
      </c>
      <c r="F8" s="114">
        <v>698031</v>
      </c>
      <c r="G8" s="114">
        <v>227920</v>
      </c>
      <c r="H8" s="114">
        <v>910872</v>
      </c>
      <c r="I8" s="114">
        <v>763138</v>
      </c>
      <c r="J8" s="114">
        <v>72994</v>
      </c>
      <c r="K8" s="115">
        <v>18255</v>
      </c>
    </row>
    <row r="9" spans="1:11" s="36" customFormat="1" ht="12" x14ac:dyDescent="0.2">
      <c r="A9" s="37" t="s">
        <v>127</v>
      </c>
      <c r="B9" s="38">
        <v>130</v>
      </c>
      <c r="C9" s="114"/>
      <c r="D9" s="114"/>
      <c r="E9" s="114"/>
      <c r="F9" s="114"/>
      <c r="G9" s="114"/>
      <c r="H9" s="114"/>
      <c r="I9" s="114"/>
      <c r="J9" s="114"/>
      <c r="K9" s="115"/>
    </row>
    <row r="10" spans="1:11" s="36" customFormat="1" ht="12" x14ac:dyDescent="0.2">
      <c r="A10" s="37" t="s">
        <v>145</v>
      </c>
      <c r="B10" s="38">
        <v>140</v>
      </c>
      <c r="C10" s="114"/>
      <c r="D10" s="114"/>
      <c r="E10" s="256"/>
      <c r="F10" s="114"/>
      <c r="G10" s="144"/>
      <c r="H10" s="114"/>
      <c r="I10" s="143"/>
      <c r="J10" s="257"/>
      <c r="K10" s="257"/>
    </row>
    <row r="11" spans="1:11" s="36" customFormat="1" ht="12" x14ac:dyDescent="0.2">
      <c r="A11" s="37" t="s">
        <v>146</v>
      </c>
      <c r="B11" s="38">
        <v>150</v>
      </c>
      <c r="C11" s="256"/>
      <c r="D11" s="114"/>
      <c r="E11" s="257"/>
      <c r="F11" s="114"/>
      <c r="G11" s="257"/>
      <c r="H11" s="257"/>
      <c r="I11" s="143"/>
      <c r="J11" s="257"/>
      <c r="K11" s="257"/>
    </row>
    <row r="12" spans="1:11" ht="12" x14ac:dyDescent="0.2">
      <c r="A12" s="39" t="s">
        <v>147</v>
      </c>
      <c r="B12" s="38">
        <v>160</v>
      </c>
      <c r="C12" s="114"/>
      <c r="D12" s="256"/>
      <c r="E12" s="257"/>
      <c r="F12" s="114"/>
      <c r="G12" s="257"/>
      <c r="H12" s="257"/>
      <c r="I12" s="114"/>
      <c r="J12" s="257"/>
      <c r="K12" s="257"/>
    </row>
    <row r="13" spans="1:11" ht="12" x14ac:dyDescent="0.2">
      <c r="A13" s="37" t="s">
        <v>14</v>
      </c>
      <c r="B13" s="40">
        <v>170</v>
      </c>
      <c r="C13" s="114"/>
      <c r="D13" s="114"/>
      <c r="E13" s="257"/>
      <c r="F13" s="256"/>
      <c r="G13" s="257"/>
      <c r="H13" s="257"/>
      <c r="I13" s="114"/>
      <c r="J13" s="257"/>
      <c r="K13" s="257"/>
    </row>
    <row r="14" spans="1:11" ht="12" x14ac:dyDescent="0.2">
      <c r="A14" s="41" t="s">
        <v>148</v>
      </c>
      <c r="B14" s="40">
        <v>180</v>
      </c>
      <c r="C14" s="114"/>
      <c r="D14" s="114"/>
      <c r="E14" s="256"/>
      <c r="F14" s="114"/>
      <c r="G14" s="257"/>
      <c r="H14" s="257"/>
      <c r="I14" s="114"/>
      <c r="J14" s="257"/>
      <c r="K14" s="257"/>
    </row>
    <row r="15" spans="1:11" ht="12" x14ac:dyDescent="0.2">
      <c r="A15" s="41" t="s">
        <v>16</v>
      </c>
      <c r="B15" s="40">
        <v>190</v>
      </c>
      <c r="C15" s="114"/>
      <c r="D15" s="114"/>
      <c r="E15" s="114"/>
      <c r="F15" s="114"/>
      <c r="G15" s="114"/>
      <c r="H15" s="114"/>
      <c r="I15" s="114"/>
      <c r="J15" s="114"/>
      <c r="K15" s="114"/>
    </row>
    <row r="16" spans="1:11" ht="12.75" thickBot="1" x14ac:dyDescent="0.25">
      <c r="A16" s="261" t="s">
        <v>119</v>
      </c>
      <c r="B16" s="166"/>
      <c r="C16" s="116">
        <f t="shared" ref="C16:K16" si="0">SUM(C7:C15)</f>
        <v>10955720</v>
      </c>
      <c r="D16" s="116">
        <f t="shared" si="0"/>
        <v>1184339</v>
      </c>
      <c r="E16" s="116">
        <f t="shared" si="0"/>
        <v>14842458</v>
      </c>
      <c r="F16" s="116">
        <f t="shared" si="0"/>
        <v>928337</v>
      </c>
      <c r="G16" s="116">
        <f t="shared" si="0"/>
        <v>260419</v>
      </c>
      <c r="H16" s="116">
        <f t="shared" si="0"/>
        <v>934978</v>
      </c>
      <c r="I16" s="116">
        <f t="shared" si="0"/>
        <v>775197</v>
      </c>
      <c r="J16" s="116">
        <f t="shared" si="0"/>
        <v>75793</v>
      </c>
      <c r="K16" s="116">
        <f t="shared" si="0"/>
        <v>18762</v>
      </c>
    </row>
    <row r="17" spans="1:11" ht="13.5" customHeight="1" thickTop="1" x14ac:dyDescent="0.2">
      <c r="A17" s="195" t="s">
        <v>28</v>
      </c>
      <c r="B17" s="196"/>
      <c r="C17" s="117"/>
      <c r="D17" s="117"/>
      <c r="E17" s="117"/>
      <c r="F17" s="117"/>
      <c r="G17" s="117"/>
      <c r="H17" s="117"/>
      <c r="I17" s="117"/>
      <c r="J17" s="118"/>
      <c r="K17" s="117"/>
    </row>
    <row r="18" spans="1:11" ht="12" x14ac:dyDescent="0.2">
      <c r="A18" s="42" t="s">
        <v>149</v>
      </c>
      <c r="B18" s="40">
        <v>410</v>
      </c>
      <c r="C18" s="119"/>
      <c r="D18" s="119"/>
      <c r="E18" s="119"/>
      <c r="F18" s="119"/>
      <c r="G18" s="119"/>
      <c r="H18" s="119"/>
      <c r="I18" s="118"/>
      <c r="J18" s="119"/>
      <c r="K18" s="119"/>
    </row>
    <row r="19" spans="1:11" ht="12" x14ac:dyDescent="0.2">
      <c r="A19" s="43" t="s">
        <v>150</v>
      </c>
      <c r="B19" s="44">
        <v>420</v>
      </c>
      <c r="C19" s="119"/>
      <c r="D19" s="119"/>
      <c r="E19" s="119"/>
      <c r="F19" s="119"/>
      <c r="G19" s="119"/>
      <c r="H19" s="264"/>
      <c r="I19" s="120"/>
      <c r="J19" s="119"/>
      <c r="K19" s="119"/>
    </row>
    <row r="20" spans="1:11" ht="12" x14ac:dyDescent="0.2">
      <c r="A20" s="43" t="s">
        <v>152</v>
      </c>
      <c r="B20" s="44">
        <v>430</v>
      </c>
      <c r="C20" s="119"/>
      <c r="D20" s="119"/>
      <c r="E20" s="119"/>
      <c r="F20" s="119"/>
      <c r="G20" s="119"/>
      <c r="H20" s="120"/>
      <c r="I20" s="120"/>
      <c r="J20" s="120"/>
      <c r="K20" s="119"/>
    </row>
    <row r="21" spans="1:11" ht="12" x14ac:dyDescent="0.2">
      <c r="A21" s="43" t="s">
        <v>151</v>
      </c>
      <c r="B21" s="44">
        <v>440</v>
      </c>
      <c r="C21" s="119"/>
      <c r="D21" s="119"/>
      <c r="E21" s="119"/>
      <c r="F21" s="119"/>
      <c r="G21" s="119"/>
      <c r="H21" s="120"/>
      <c r="I21" s="120"/>
      <c r="J21" s="120"/>
      <c r="K21" s="119"/>
    </row>
    <row r="22" spans="1:11" ht="12" x14ac:dyDescent="0.2">
      <c r="A22" s="43" t="s">
        <v>153</v>
      </c>
      <c r="B22" s="44">
        <v>460</v>
      </c>
      <c r="C22" s="119"/>
      <c r="D22" s="119"/>
      <c r="E22" s="264"/>
      <c r="F22" s="119"/>
      <c r="G22" s="264"/>
      <c r="H22" s="264"/>
      <c r="I22" s="120"/>
      <c r="J22" s="120"/>
      <c r="K22" s="120"/>
    </row>
    <row r="23" spans="1:11" ht="12" x14ac:dyDescent="0.2">
      <c r="A23" s="45" t="s">
        <v>154</v>
      </c>
      <c r="B23" s="44">
        <v>470</v>
      </c>
      <c r="C23" s="119"/>
      <c r="D23" s="119"/>
      <c r="E23" s="119"/>
      <c r="F23" s="119"/>
      <c r="G23" s="119"/>
      <c r="H23" s="120"/>
      <c r="I23" s="120"/>
      <c r="J23" s="119"/>
      <c r="K23" s="120"/>
    </row>
    <row r="24" spans="1:11" ht="12" x14ac:dyDescent="0.2">
      <c r="A24" s="46" t="s">
        <v>155</v>
      </c>
      <c r="B24" s="47">
        <v>480</v>
      </c>
      <c r="C24" s="264"/>
      <c r="D24" s="119"/>
      <c r="E24" s="120"/>
      <c r="F24" s="119"/>
      <c r="G24" s="120"/>
      <c r="H24" s="120"/>
      <c r="I24" s="120"/>
      <c r="J24" s="120"/>
      <c r="K24" s="119"/>
    </row>
    <row r="25" spans="1:11" ht="12" x14ac:dyDescent="0.2">
      <c r="A25" s="46" t="s">
        <v>156</v>
      </c>
      <c r="B25" s="47">
        <v>490</v>
      </c>
      <c r="C25" s="119">
        <v>341494</v>
      </c>
      <c r="D25" s="264"/>
      <c r="E25" s="120"/>
      <c r="F25" s="119"/>
      <c r="G25" s="120"/>
      <c r="H25" s="120"/>
      <c r="I25" s="120"/>
      <c r="J25" s="120"/>
      <c r="K25" s="119"/>
    </row>
    <row r="26" spans="1:11" ht="12" x14ac:dyDescent="0.2">
      <c r="A26" s="46" t="s">
        <v>39</v>
      </c>
      <c r="B26" s="47">
        <v>493</v>
      </c>
      <c r="C26" s="119"/>
      <c r="D26" s="119"/>
      <c r="E26" s="120"/>
      <c r="F26" s="264"/>
      <c r="G26" s="120"/>
      <c r="H26" s="120"/>
      <c r="I26" s="120"/>
      <c r="J26" s="120"/>
      <c r="K26" s="119"/>
    </row>
    <row r="27" spans="1:11" ht="12" x14ac:dyDescent="0.2">
      <c r="A27" s="262" t="s">
        <v>157</v>
      </c>
      <c r="B27" s="258"/>
      <c r="C27" s="265">
        <f>SUM(C18:C26)</f>
        <v>341494</v>
      </c>
      <c r="D27" s="265">
        <f t="shared" ref="D27:K27" si="1">SUM(D18:D26)</f>
        <v>0</v>
      </c>
      <c r="E27" s="265">
        <f t="shared" si="1"/>
        <v>0</v>
      </c>
      <c r="F27" s="265">
        <f t="shared" si="1"/>
        <v>0</v>
      </c>
      <c r="G27" s="265">
        <f t="shared" si="1"/>
        <v>0</v>
      </c>
      <c r="H27" s="265">
        <f t="shared" si="1"/>
        <v>0</v>
      </c>
      <c r="I27" s="265">
        <f t="shared" si="1"/>
        <v>0</v>
      </c>
      <c r="J27" s="265">
        <f t="shared" si="1"/>
        <v>0</v>
      </c>
      <c r="K27" s="265">
        <f t="shared" si="1"/>
        <v>0</v>
      </c>
    </row>
    <row r="28" spans="1:11" ht="13.5" customHeight="1" x14ac:dyDescent="0.2">
      <c r="A28" s="197" t="s">
        <v>17</v>
      </c>
      <c r="B28" s="198"/>
      <c r="C28" s="117"/>
      <c r="D28" s="118"/>
      <c r="E28" s="118"/>
      <c r="F28" s="118"/>
      <c r="G28" s="118"/>
      <c r="H28" s="118"/>
      <c r="I28" s="118"/>
      <c r="J28" s="118"/>
      <c r="K28" s="118"/>
    </row>
    <row r="29" spans="1:11" ht="12" x14ac:dyDescent="0.2">
      <c r="A29" s="43" t="s">
        <v>177</v>
      </c>
      <c r="B29" s="44">
        <v>511</v>
      </c>
      <c r="C29" s="273"/>
      <c r="D29" s="273"/>
      <c r="E29" s="273"/>
      <c r="F29" s="273"/>
      <c r="G29" s="273"/>
      <c r="H29" s="273"/>
      <c r="I29" s="118"/>
      <c r="J29" s="285"/>
      <c r="K29" s="285"/>
    </row>
    <row r="30" spans="1:11" ht="13.9" customHeight="1" thickBot="1" x14ac:dyDescent="0.25">
      <c r="A30" s="263" t="s">
        <v>120</v>
      </c>
      <c r="B30" s="169"/>
      <c r="C30" s="116">
        <f t="shared" ref="C30:H30" si="2">SUM(C27:C29)</f>
        <v>341494</v>
      </c>
      <c r="D30" s="116">
        <f t="shared" si="2"/>
        <v>0</v>
      </c>
      <c r="E30" s="116">
        <f t="shared" si="2"/>
        <v>0</v>
      </c>
      <c r="F30" s="116">
        <f t="shared" si="2"/>
        <v>0</v>
      </c>
      <c r="G30" s="116">
        <f t="shared" si="2"/>
        <v>0</v>
      </c>
      <c r="H30" s="116">
        <f t="shared" si="2"/>
        <v>0</v>
      </c>
      <c r="I30" s="286">
        <f>I27</f>
        <v>0</v>
      </c>
      <c r="J30" s="116">
        <f>SUM(J27:J29)</f>
        <v>0</v>
      </c>
      <c r="K30" s="116">
        <f>SUM(K27:K29)</f>
        <v>0</v>
      </c>
    </row>
    <row r="31" spans="1:11" ht="12.75" thickTop="1" x14ac:dyDescent="0.2">
      <c r="A31" s="167" t="s">
        <v>18</v>
      </c>
      <c r="B31" s="168">
        <v>714</v>
      </c>
      <c r="C31" s="121"/>
      <c r="D31" s="121"/>
      <c r="E31" s="121"/>
      <c r="F31" s="121"/>
      <c r="G31" s="121"/>
      <c r="H31" s="121"/>
      <c r="I31" s="121"/>
      <c r="J31" s="121">
        <v>75793</v>
      </c>
      <c r="K31" s="121">
        <v>18762</v>
      </c>
    </row>
    <row r="32" spans="1:11" ht="12" x14ac:dyDescent="0.2">
      <c r="A32" s="46" t="s">
        <v>19</v>
      </c>
      <c r="B32" s="47">
        <v>730</v>
      </c>
      <c r="C32" s="119">
        <v>10614226</v>
      </c>
      <c r="D32" s="119">
        <v>1184339</v>
      </c>
      <c r="E32" s="119">
        <v>14842458</v>
      </c>
      <c r="F32" s="119">
        <v>928337</v>
      </c>
      <c r="G32" s="119">
        <v>260419</v>
      </c>
      <c r="H32" s="119">
        <v>934978</v>
      </c>
      <c r="I32" s="119">
        <v>775197</v>
      </c>
      <c r="J32" s="119"/>
      <c r="K32" s="119"/>
    </row>
    <row r="33" spans="1:11" ht="12" x14ac:dyDescent="0.2">
      <c r="A33" s="46" t="s">
        <v>20</v>
      </c>
      <c r="B33" s="272"/>
      <c r="C33" s="117"/>
      <c r="D33" s="118"/>
      <c r="E33" s="118"/>
      <c r="F33" s="118"/>
      <c r="G33" s="118"/>
      <c r="H33" s="118"/>
      <c r="I33" s="118"/>
      <c r="J33" s="118"/>
      <c r="K33" s="118"/>
    </row>
    <row r="34" spans="1:11" ht="12.75" thickBot="1" x14ac:dyDescent="0.25">
      <c r="A34" s="170" t="s">
        <v>121</v>
      </c>
      <c r="B34" s="169"/>
      <c r="C34" s="116">
        <f>SUM(C30:C32)</f>
        <v>10955720</v>
      </c>
      <c r="D34" s="116">
        <f t="shared" ref="D34:K34" si="3">SUM(D30:D32)</f>
        <v>1184339</v>
      </c>
      <c r="E34" s="116">
        <f t="shared" si="3"/>
        <v>14842458</v>
      </c>
      <c r="F34" s="116">
        <f t="shared" si="3"/>
        <v>928337</v>
      </c>
      <c r="G34" s="116">
        <f t="shared" si="3"/>
        <v>260419</v>
      </c>
      <c r="H34" s="116">
        <f t="shared" si="3"/>
        <v>934978</v>
      </c>
      <c r="I34" s="116">
        <f t="shared" si="3"/>
        <v>775197</v>
      </c>
      <c r="J34" s="116">
        <f t="shared" si="3"/>
        <v>75793</v>
      </c>
      <c r="K34" s="116">
        <f t="shared" si="3"/>
        <v>18762</v>
      </c>
    </row>
    <row r="35" spans="1:11" ht="13.9" customHeight="1" thickTop="1" x14ac:dyDescent="0.2">
      <c r="A35" s="49"/>
    </row>
  </sheetData>
  <mergeCells count="2">
    <mergeCell ref="A1:K1"/>
    <mergeCell ref="A2:K2"/>
  </mergeCells>
  <phoneticPr fontId="2" type="noConversion"/>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K31"/>
  <sheetViews>
    <sheetView showGridLines="0" workbookViewId="0">
      <pane ySplit="3" topLeftCell="A4" activePane="bottomLeft" state="frozenSplit"/>
      <selection sqref="A1:B1"/>
      <selection pane="bottomLeft" activeCell="L28" sqref="L28"/>
    </sheetView>
  </sheetViews>
  <sheetFormatPr defaultColWidth="8.7109375" defaultRowHeight="11.25" x14ac:dyDescent="0.2"/>
  <cols>
    <col min="1" max="1" width="36" style="30" customWidth="1"/>
    <col min="2" max="2" width="4.7109375" style="30" customWidth="1"/>
    <col min="3" max="9" width="13.7109375" style="30" customWidth="1"/>
    <col min="10" max="11" width="13.7109375" style="50" customWidth="1"/>
    <col min="12" max="12" width="3.28515625" style="30" customWidth="1"/>
    <col min="13" max="13" width="4.42578125" style="30" customWidth="1"/>
    <col min="14" max="16384" width="8.7109375" style="30"/>
  </cols>
  <sheetData>
    <row r="1" spans="1:11" ht="12" x14ac:dyDescent="0.2">
      <c r="A1" s="387" t="s">
        <v>171</v>
      </c>
      <c r="B1" s="387"/>
      <c r="C1" s="387"/>
      <c r="D1" s="387"/>
      <c r="E1" s="387"/>
      <c r="F1" s="387"/>
      <c r="G1" s="387"/>
      <c r="H1" s="387"/>
      <c r="I1" s="387"/>
      <c r="J1" s="387"/>
      <c r="K1" s="387"/>
    </row>
    <row r="2" spans="1:11" ht="12" x14ac:dyDescent="0.2">
      <c r="A2" s="392" t="s">
        <v>193</v>
      </c>
      <c r="B2" s="392"/>
      <c r="C2" s="392"/>
      <c r="D2" s="392"/>
      <c r="E2" s="392"/>
      <c r="F2" s="392"/>
      <c r="G2" s="392"/>
      <c r="H2" s="392"/>
      <c r="I2" s="392"/>
      <c r="J2" s="392"/>
      <c r="K2" s="392"/>
    </row>
    <row r="3" spans="1:11" ht="12" x14ac:dyDescent="0.2">
      <c r="A3" s="277"/>
      <c r="B3" s="277"/>
      <c r="C3" s="277"/>
      <c r="D3" s="277"/>
      <c r="E3" s="277"/>
      <c r="F3" s="277"/>
      <c r="G3" s="277"/>
      <c r="H3" s="277"/>
      <c r="I3" s="277"/>
      <c r="J3" s="277"/>
      <c r="K3" s="277"/>
    </row>
    <row r="4" spans="1:11" s="72" customFormat="1" ht="12.2" customHeight="1" x14ac:dyDescent="0.2">
      <c r="A4" s="28"/>
      <c r="B4" s="29"/>
      <c r="C4" s="267" t="s">
        <v>30</v>
      </c>
      <c r="D4" s="267" t="s">
        <v>31</v>
      </c>
      <c r="E4" s="267" t="s">
        <v>32</v>
      </c>
      <c r="F4" s="267" t="s">
        <v>33</v>
      </c>
      <c r="G4" s="267" t="s">
        <v>34</v>
      </c>
      <c r="H4" s="267" t="s">
        <v>35</v>
      </c>
      <c r="I4" s="267" t="s">
        <v>36</v>
      </c>
      <c r="J4" s="267" t="s">
        <v>37</v>
      </c>
      <c r="K4" s="267" t="s">
        <v>38</v>
      </c>
    </row>
    <row r="5" spans="1:11" ht="33.75" x14ac:dyDescent="0.2">
      <c r="A5" s="271" t="s">
        <v>1</v>
      </c>
      <c r="B5" s="268" t="s">
        <v>158</v>
      </c>
      <c r="C5" s="269" t="s">
        <v>10</v>
      </c>
      <c r="D5" s="270" t="s">
        <v>50</v>
      </c>
      <c r="E5" s="269" t="s">
        <v>141</v>
      </c>
      <c r="F5" s="269" t="s">
        <v>11</v>
      </c>
      <c r="G5" s="270" t="s">
        <v>40</v>
      </c>
      <c r="H5" s="270" t="s">
        <v>142</v>
      </c>
      <c r="I5" s="269" t="s">
        <v>41</v>
      </c>
      <c r="J5" s="269" t="s">
        <v>143</v>
      </c>
      <c r="K5" s="270" t="s">
        <v>42</v>
      </c>
    </row>
    <row r="6" spans="1:11" ht="13.5" customHeight="1" x14ac:dyDescent="0.2">
      <c r="A6" s="199" t="s">
        <v>13</v>
      </c>
      <c r="B6" s="200"/>
      <c r="C6" s="112"/>
      <c r="D6" s="112"/>
      <c r="E6" s="112"/>
      <c r="F6" s="112"/>
      <c r="G6" s="112"/>
      <c r="H6" s="112"/>
      <c r="I6" s="112"/>
      <c r="J6" s="112"/>
      <c r="K6" s="112"/>
    </row>
    <row r="7" spans="1:11" ht="13.9" customHeight="1" x14ac:dyDescent="0.2">
      <c r="A7" s="203" t="s">
        <v>21</v>
      </c>
      <c r="B7" s="204">
        <v>1000</v>
      </c>
      <c r="C7" s="122">
        <v>6694993</v>
      </c>
      <c r="D7" s="122">
        <v>1027290</v>
      </c>
      <c r="E7" s="122">
        <v>2867729</v>
      </c>
      <c r="F7" s="122">
        <v>798297</v>
      </c>
      <c r="G7" s="122">
        <v>506051</v>
      </c>
      <c r="H7" s="122">
        <v>402883</v>
      </c>
      <c r="I7" s="122">
        <v>60060</v>
      </c>
      <c r="J7" s="122">
        <v>96676</v>
      </c>
      <c r="K7" s="122">
        <v>18463</v>
      </c>
    </row>
    <row r="8" spans="1:11" ht="22.5" x14ac:dyDescent="0.2">
      <c r="A8" s="205" t="s">
        <v>172</v>
      </c>
      <c r="B8" s="204">
        <v>2000</v>
      </c>
      <c r="C8" s="122"/>
      <c r="D8" s="122"/>
      <c r="E8" s="123"/>
      <c r="F8" s="122"/>
      <c r="G8" s="122"/>
      <c r="H8" s="123"/>
      <c r="I8" s="123"/>
      <c r="J8" s="123"/>
      <c r="K8" s="123"/>
    </row>
    <row r="9" spans="1:11" ht="13.9" customHeight="1" x14ac:dyDescent="0.2">
      <c r="A9" s="205" t="s">
        <v>22</v>
      </c>
      <c r="B9" s="204">
        <v>3000</v>
      </c>
      <c r="C9" s="122">
        <v>5880266</v>
      </c>
      <c r="D9" s="122">
        <v>821470</v>
      </c>
      <c r="E9" s="122"/>
      <c r="F9" s="122">
        <v>482887</v>
      </c>
      <c r="G9" s="122"/>
      <c r="H9" s="122"/>
      <c r="I9" s="122"/>
      <c r="J9" s="122"/>
      <c r="K9" s="122"/>
    </row>
    <row r="10" spans="1:11" ht="13.9" customHeight="1" x14ac:dyDescent="0.2">
      <c r="A10" s="206" t="s">
        <v>23</v>
      </c>
      <c r="B10" s="204">
        <v>4000</v>
      </c>
      <c r="C10" s="122">
        <v>1074974</v>
      </c>
      <c r="D10" s="122"/>
      <c r="E10" s="124"/>
      <c r="F10" s="122"/>
      <c r="G10" s="122"/>
      <c r="H10" s="122"/>
      <c r="I10" s="124"/>
      <c r="J10" s="124"/>
      <c r="K10" s="122"/>
    </row>
    <row r="11" spans="1:11" ht="13.9" customHeight="1" thickBot="1" x14ac:dyDescent="0.25">
      <c r="A11" s="260" t="s">
        <v>122</v>
      </c>
      <c r="B11" s="173"/>
      <c r="C11" s="125">
        <f>SUM(C7:C10)</f>
        <v>13650233</v>
      </c>
      <c r="D11" s="125">
        <f>SUM(D7:D10)</f>
        <v>1848760</v>
      </c>
      <c r="E11" s="125">
        <f>SUM(E7:E10)</f>
        <v>2867729</v>
      </c>
      <c r="F11" s="125">
        <f>SUM(F7:F10)</f>
        <v>1281184</v>
      </c>
      <c r="G11" s="125">
        <f>G7+G8+G9+G10</f>
        <v>506051</v>
      </c>
      <c r="H11" s="125">
        <f>SUM(H7:H10)</f>
        <v>402883</v>
      </c>
      <c r="I11" s="125">
        <f>SUM(I7:I10)</f>
        <v>60060</v>
      </c>
      <c r="J11" s="125">
        <f>SUM(J7:J10)</f>
        <v>96676</v>
      </c>
      <c r="K11" s="125">
        <f>SUM(K7:K10)</f>
        <v>18463</v>
      </c>
    </row>
    <row r="12" spans="1:11" ht="13.5" thickTop="1" thickBot="1" x14ac:dyDescent="0.25">
      <c r="A12" s="171" t="s">
        <v>179</v>
      </c>
      <c r="B12" s="274">
        <v>3998</v>
      </c>
      <c r="C12" s="126">
        <v>2929427</v>
      </c>
      <c r="D12" s="126"/>
      <c r="E12" s="126"/>
      <c r="F12" s="126"/>
      <c r="G12" s="126"/>
      <c r="H12" s="126"/>
      <c r="I12" s="127"/>
      <c r="J12" s="126"/>
      <c r="K12" s="126"/>
    </row>
    <row r="13" spans="1:11" ht="13.9" customHeight="1" thickTop="1" thickBot="1" x14ac:dyDescent="0.25">
      <c r="A13" s="259" t="s">
        <v>123</v>
      </c>
      <c r="B13" s="174"/>
      <c r="C13" s="128">
        <f t="shared" ref="C13:K13" si="0">C11+C12</f>
        <v>16579660</v>
      </c>
      <c r="D13" s="128">
        <f t="shared" si="0"/>
        <v>1848760</v>
      </c>
      <c r="E13" s="128">
        <f t="shared" si="0"/>
        <v>2867729</v>
      </c>
      <c r="F13" s="128">
        <f t="shared" si="0"/>
        <v>1281184</v>
      </c>
      <c r="G13" s="128">
        <f t="shared" si="0"/>
        <v>506051</v>
      </c>
      <c r="H13" s="128">
        <f t="shared" si="0"/>
        <v>402883</v>
      </c>
      <c r="I13" s="128">
        <f t="shared" si="0"/>
        <v>60060</v>
      </c>
      <c r="J13" s="128">
        <f t="shared" si="0"/>
        <v>96676</v>
      </c>
      <c r="K13" s="128">
        <f t="shared" si="0"/>
        <v>18463</v>
      </c>
    </row>
    <row r="14" spans="1:11" ht="13.5" customHeight="1" thickTop="1" x14ac:dyDescent="0.2">
      <c r="A14" s="201" t="s">
        <v>12</v>
      </c>
      <c r="B14" s="202"/>
      <c r="C14" s="129"/>
      <c r="D14" s="127"/>
      <c r="E14" s="127"/>
      <c r="F14" s="127"/>
      <c r="G14" s="129"/>
      <c r="H14" s="127"/>
      <c r="I14" s="127"/>
      <c r="J14" s="127"/>
      <c r="K14" s="127"/>
    </row>
    <row r="15" spans="1:11" ht="13.9" customHeight="1" x14ac:dyDescent="0.2">
      <c r="A15" s="207" t="s">
        <v>24</v>
      </c>
      <c r="B15" s="208">
        <v>1000</v>
      </c>
      <c r="C15" s="122">
        <v>8584328</v>
      </c>
      <c r="D15" s="127"/>
      <c r="E15" s="127"/>
      <c r="F15" s="127"/>
      <c r="G15" s="122">
        <v>210945</v>
      </c>
      <c r="H15" s="127"/>
      <c r="I15" s="127"/>
      <c r="J15" s="127"/>
      <c r="K15" s="127"/>
    </row>
    <row r="16" spans="1:11" ht="13.9" customHeight="1" x14ac:dyDescent="0.2">
      <c r="A16" s="203" t="s">
        <v>25</v>
      </c>
      <c r="B16" s="209">
        <v>2000</v>
      </c>
      <c r="C16" s="122">
        <v>4013102</v>
      </c>
      <c r="D16" s="122">
        <v>1400428</v>
      </c>
      <c r="E16" s="127"/>
      <c r="F16" s="122">
        <v>958225</v>
      </c>
      <c r="G16" s="122">
        <v>402852</v>
      </c>
      <c r="H16" s="122">
        <v>282870</v>
      </c>
      <c r="I16" s="127"/>
      <c r="J16" s="124">
        <v>54793</v>
      </c>
      <c r="K16" s="122">
        <v>219332</v>
      </c>
    </row>
    <row r="17" spans="1:11" ht="13.9" customHeight="1" x14ac:dyDescent="0.2">
      <c r="A17" s="205" t="s">
        <v>26</v>
      </c>
      <c r="B17" s="209">
        <v>3000</v>
      </c>
      <c r="C17" s="122"/>
      <c r="D17" s="122"/>
      <c r="E17" s="127"/>
      <c r="F17" s="122"/>
      <c r="G17" s="122"/>
      <c r="H17" s="123"/>
      <c r="I17" s="127"/>
      <c r="J17" s="127"/>
      <c r="K17" s="127"/>
    </row>
    <row r="18" spans="1:11" ht="13.9" customHeight="1" x14ac:dyDescent="0.2">
      <c r="A18" s="206" t="s">
        <v>159</v>
      </c>
      <c r="B18" s="210">
        <v>4000</v>
      </c>
      <c r="C18" s="122">
        <v>644814</v>
      </c>
      <c r="D18" s="122"/>
      <c r="E18" s="122"/>
      <c r="F18" s="122"/>
      <c r="G18" s="122"/>
      <c r="H18" s="122"/>
      <c r="I18" s="127"/>
      <c r="J18" s="127"/>
      <c r="K18" s="122"/>
    </row>
    <row r="19" spans="1:11" ht="13.9" customHeight="1" x14ac:dyDescent="0.2">
      <c r="A19" s="206" t="s">
        <v>27</v>
      </c>
      <c r="B19" s="209">
        <v>5000</v>
      </c>
      <c r="C19" s="122"/>
      <c r="D19" s="122"/>
      <c r="E19" s="122">
        <v>2965686</v>
      </c>
      <c r="F19" s="122"/>
      <c r="G19" s="122"/>
      <c r="H19" s="123"/>
      <c r="I19" s="127"/>
      <c r="J19" s="122"/>
      <c r="K19" s="122"/>
    </row>
    <row r="20" spans="1:11" ht="13.9" customHeight="1" thickBot="1" x14ac:dyDescent="0.25">
      <c r="A20" s="260" t="s">
        <v>124</v>
      </c>
      <c r="B20" s="178"/>
      <c r="C20" s="125">
        <f t="shared" ref="C20:H20" si="1">SUM(C15:C19)</f>
        <v>13242244</v>
      </c>
      <c r="D20" s="125">
        <f t="shared" si="1"/>
        <v>1400428</v>
      </c>
      <c r="E20" s="125">
        <f t="shared" si="1"/>
        <v>2965686</v>
      </c>
      <c r="F20" s="125">
        <f t="shared" si="1"/>
        <v>958225</v>
      </c>
      <c r="G20" s="125">
        <f t="shared" si="1"/>
        <v>613797</v>
      </c>
      <c r="H20" s="125">
        <f t="shared" si="1"/>
        <v>282870</v>
      </c>
      <c r="I20" s="127"/>
      <c r="J20" s="125">
        <f>SUM(J15:J19)</f>
        <v>54793</v>
      </c>
      <c r="K20" s="125">
        <f>SUM(K15:K19)</f>
        <v>219332</v>
      </c>
    </row>
    <row r="21" spans="1:11" ht="13.5" thickTop="1" thickBot="1" x14ac:dyDescent="0.25">
      <c r="A21" s="175" t="s">
        <v>180</v>
      </c>
      <c r="B21" s="274">
        <v>4180</v>
      </c>
      <c r="C21" s="128">
        <f t="shared" ref="C21:H21" si="2">C12</f>
        <v>2929427</v>
      </c>
      <c r="D21" s="128">
        <f t="shared" si="2"/>
        <v>0</v>
      </c>
      <c r="E21" s="128">
        <f t="shared" si="2"/>
        <v>0</v>
      </c>
      <c r="F21" s="128">
        <f t="shared" si="2"/>
        <v>0</v>
      </c>
      <c r="G21" s="128">
        <f t="shared" si="2"/>
        <v>0</v>
      </c>
      <c r="H21" s="128">
        <f t="shared" si="2"/>
        <v>0</v>
      </c>
      <c r="I21" s="127" t="s">
        <v>0</v>
      </c>
      <c r="J21" s="130">
        <f>J12</f>
        <v>0</v>
      </c>
      <c r="K21" s="130">
        <f>K12</f>
        <v>0</v>
      </c>
    </row>
    <row r="22" spans="1:11" ht="13.9" customHeight="1" thickTop="1" thickBot="1" x14ac:dyDescent="0.25">
      <c r="A22" s="260" t="s">
        <v>125</v>
      </c>
      <c r="B22" s="179"/>
      <c r="C22" s="128">
        <f t="shared" ref="C22:H22" si="3">C20+C21</f>
        <v>16171671</v>
      </c>
      <c r="D22" s="128">
        <f t="shared" si="3"/>
        <v>1400428</v>
      </c>
      <c r="E22" s="128">
        <f t="shared" si="3"/>
        <v>2965686</v>
      </c>
      <c r="F22" s="128">
        <f t="shared" si="3"/>
        <v>958225</v>
      </c>
      <c r="G22" s="128">
        <f t="shared" si="3"/>
        <v>613797</v>
      </c>
      <c r="H22" s="128">
        <f t="shared" si="3"/>
        <v>282870</v>
      </c>
      <c r="I22" s="131"/>
      <c r="J22" s="128">
        <f>J20+J21</f>
        <v>54793</v>
      </c>
      <c r="K22" s="128">
        <f>K20+K21</f>
        <v>219332</v>
      </c>
    </row>
    <row r="23" spans="1:11" ht="23.25" thickTop="1" x14ac:dyDescent="0.2">
      <c r="A23" s="176" t="s">
        <v>78</v>
      </c>
      <c r="B23" s="172"/>
      <c r="C23" s="132">
        <f t="shared" ref="C23:H23" si="4">C11-C20</f>
        <v>407989</v>
      </c>
      <c r="D23" s="132">
        <f t="shared" si="4"/>
        <v>448332</v>
      </c>
      <c r="E23" s="132">
        <f t="shared" si="4"/>
        <v>-97957</v>
      </c>
      <c r="F23" s="132">
        <f t="shared" si="4"/>
        <v>322959</v>
      </c>
      <c r="G23" s="132">
        <f t="shared" si="4"/>
        <v>-107746</v>
      </c>
      <c r="H23" s="132">
        <f t="shared" si="4"/>
        <v>120013</v>
      </c>
      <c r="I23" s="132">
        <f>I11</f>
        <v>60060</v>
      </c>
      <c r="J23" s="132">
        <f>J11-J20</f>
        <v>41883</v>
      </c>
      <c r="K23" s="132">
        <f>K11-K20</f>
        <v>-200869</v>
      </c>
    </row>
    <row r="24" spans="1:11" ht="12.75" thickBot="1" x14ac:dyDescent="0.25">
      <c r="A24" s="211" t="s">
        <v>160</v>
      </c>
      <c r="B24" s="212">
        <v>7000</v>
      </c>
      <c r="C24" s="133">
        <v>5303</v>
      </c>
      <c r="D24" s="133"/>
      <c r="E24" s="133"/>
      <c r="F24" s="133"/>
      <c r="G24" s="133"/>
      <c r="H24" s="133"/>
      <c r="I24" s="133"/>
      <c r="J24" s="133"/>
      <c r="K24" s="133"/>
    </row>
    <row r="25" spans="1:11" ht="13.9" customHeight="1" thickTop="1" thickBot="1" x14ac:dyDescent="0.25">
      <c r="A25" s="213" t="s">
        <v>161</v>
      </c>
      <c r="B25" s="214">
        <v>8000</v>
      </c>
      <c r="C25" s="134"/>
      <c r="D25" s="134"/>
      <c r="E25" s="134"/>
      <c r="F25" s="134">
        <v>5303</v>
      </c>
      <c r="G25" s="135"/>
      <c r="H25" s="134"/>
      <c r="I25" s="135"/>
      <c r="J25" s="134"/>
      <c r="K25" s="134"/>
    </row>
    <row r="26" spans="1:11" ht="15.75" thickTop="1" thickBot="1" x14ac:dyDescent="0.25">
      <c r="A26" s="275" t="s">
        <v>162</v>
      </c>
      <c r="B26" s="180"/>
      <c r="C26" s="136">
        <f t="shared" ref="C26:K26" si="5">C24-C25</f>
        <v>5303</v>
      </c>
      <c r="D26" s="136">
        <f t="shared" si="5"/>
        <v>0</v>
      </c>
      <c r="E26" s="136">
        <f t="shared" si="5"/>
        <v>0</v>
      </c>
      <c r="F26" s="136">
        <f t="shared" si="5"/>
        <v>-5303</v>
      </c>
      <c r="G26" s="136">
        <f t="shared" si="5"/>
        <v>0</v>
      </c>
      <c r="H26" s="136">
        <f t="shared" si="5"/>
        <v>0</v>
      </c>
      <c r="I26" s="136">
        <f t="shared" si="5"/>
        <v>0</v>
      </c>
      <c r="J26" s="136">
        <f t="shared" si="5"/>
        <v>0</v>
      </c>
      <c r="K26" s="136">
        <f t="shared" si="5"/>
        <v>0</v>
      </c>
    </row>
    <row r="27" spans="1:11" ht="37.5" customHeight="1" thickTop="1" thickBot="1" x14ac:dyDescent="0.25">
      <c r="A27" s="393" t="s">
        <v>163</v>
      </c>
      <c r="B27" s="394"/>
      <c r="C27" s="190">
        <f t="shared" ref="C27:K27" si="6">C23+C26</f>
        <v>413292</v>
      </c>
      <c r="D27" s="190">
        <f t="shared" si="6"/>
        <v>448332</v>
      </c>
      <c r="E27" s="190">
        <f t="shared" si="6"/>
        <v>-97957</v>
      </c>
      <c r="F27" s="190">
        <f t="shared" si="6"/>
        <v>317656</v>
      </c>
      <c r="G27" s="190">
        <f t="shared" si="6"/>
        <v>-107746</v>
      </c>
      <c r="H27" s="190">
        <f t="shared" si="6"/>
        <v>120013</v>
      </c>
      <c r="I27" s="190">
        <f t="shared" si="6"/>
        <v>60060</v>
      </c>
      <c r="J27" s="190">
        <f t="shared" si="6"/>
        <v>41883</v>
      </c>
      <c r="K27" s="190">
        <f t="shared" si="6"/>
        <v>-200869</v>
      </c>
    </row>
    <row r="28" spans="1:11" ht="12.75" thickTop="1" x14ac:dyDescent="0.2">
      <c r="A28" s="284" t="s">
        <v>194</v>
      </c>
      <c r="B28" s="177"/>
      <c r="C28" s="126">
        <v>10200934</v>
      </c>
      <c r="D28" s="126">
        <v>736007</v>
      </c>
      <c r="E28" s="126">
        <v>14940415</v>
      </c>
      <c r="F28" s="126">
        <v>610681</v>
      </c>
      <c r="G28" s="126">
        <v>368165</v>
      </c>
      <c r="H28" s="126">
        <v>814965</v>
      </c>
      <c r="I28" s="126">
        <v>715137</v>
      </c>
      <c r="J28" s="126">
        <v>33910</v>
      </c>
      <c r="K28" s="126">
        <v>219631</v>
      </c>
    </row>
    <row r="29" spans="1:11" ht="22.5" x14ac:dyDescent="0.2">
      <c r="A29" s="276" t="s">
        <v>49</v>
      </c>
      <c r="B29" s="48"/>
      <c r="C29" s="122"/>
      <c r="D29" s="122"/>
      <c r="E29" s="122"/>
      <c r="F29" s="122"/>
      <c r="G29" s="122"/>
      <c r="H29" s="122"/>
      <c r="I29" s="122"/>
      <c r="J29" s="122"/>
      <c r="K29" s="122"/>
    </row>
    <row r="30" spans="1:11" ht="13.9" customHeight="1" thickBot="1" x14ac:dyDescent="0.25">
      <c r="A30" s="181" t="s">
        <v>195</v>
      </c>
      <c r="B30" s="182"/>
      <c r="C30" s="137">
        <f t="shared" ref="C30:K30" si="7">SUM(C27:C29)</f>
        <v>10614226</v>
      </c>
      <c r="D30" s="137">
        <f t="shared" si="7"/>
        <v>1184339</v>
      </c>
      <c r="E30" s="137">
        <f t="shared" si="7"/>
        <v>14842458</v>
      </c>
      <c r="F30" s="137">
        <f t="shared" si="7"/>
        <v>928337</v>
      </c>
      <c r="G30" s="137">
        <f t="shared" si="7"/>
        <v>260419</v>
      </c>
      <c r="H30" s="137">
        <f t="shared" si="7"/>
        <v>934978</v>
      </c>
      <c r="I30" s="137">
        <f t="shared" si="7"/>
        <v>775197</v>
      </c>
      <c r="J30" s="137">
        <f t="shared" si="7"/>
        <v>75793</v>
      </c>
      <c r="K30" s="137">
        <f t="shared" si="7"/>
        <v>18762</v>
      </c>
    </row>
    <row r="31" spans="1:11" ht="13.9" customHeight="1" thickTop="1" x14ac:dyDescent="0.2">
      <c r="A31" s="49"/>
    </row>
  </sheetData>
  <mergeCells count="3">
    <mergeCell ref="A1:K1"/>
    <mergeCell ref="A2:K2"/>
    <mergeCell ref="A27:B27"/>
  </mergeCells>
  <printOptions headings="1"/>
  <pageMargins left="0" right="0" top="0.72" bottom="0.47" header="0.22" footer="0.17"/>
  <pageSetup scale="82" firstPageNumber="5" orientation="landscape" r:id="rId1"/>
  <headerFooter alignWithMargins="0">
    <oddHeader>&amp;L&amp;8Page &amp;P&amp;R&amp;8Page &amp;P</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O71"/>
  <sheetViews>
    <sheetView showGridLines="0" workbookViewId="0">
      <selection activeCell="B8" sqref="B8:L8"/>
    </sheetView>
  </sheetViews>
  <sheetFormatPr defaultColWidth="9.140625" defaultRowHeight="12.75" x14ac:dyDescent="0.2"/>
  <cols>
    <col min="1" max="1" width="0.85546875" style="94" customWidth="1"/>
    <col min="2" max="2" width="13.7109375" style="94" customWidth="1"/>
    <col min="3" max="3" width="18.42578125" style="94" customWidth="1"/>
    <col min="4" max="4" width="7.42578125" style="94" customWidth="1"/>
    <col min="5" max="15" width="13.7109375" style="94" customWidth="1"/>
    <col min="16" max="16" width="2.5703125" style="94" customWidth="1"/>
    <col min="17" max="16384" width="9.140625" style="94"/>
  </cols>
  <sheetData>
    <row r="1" spans="1:13" ht="17.25" customHeight="1" x14ac:dyDescent="0.2">
      <c r="A1" s="392" t="s">
        <v>196</v>
      </c>
      <c r="B1" s="395"/>
      <c r="C1" s="396"/>
      <c r="D1" s="396"/>
      <c r="E1" s="396"/>
      <c r="F1" s="396"/>
      <c r="G1" s="396"/>
      <c r="H1" s="396"/>
      <c r="I1" s="396"/>
      <c r="J1" s="396"/>
      <c r="K1" s="396"/>
      <c r="L1" s="397"/>
      <c r="M1" s="397"/>
    </row>
    <row r="2" spans="1:13" s="93" customFormat="1" ht="24" customHeight="1" x14ac:dyDescent="0.2">
      <c r="A2" s="150"/>
    </row>
    <row r="3" spans="1:13" s="279" customFormat="1" x14ac:dyDescent="0.2">
      <c r="B3" s="236" t="s">
        <v>113</v>
      </c>
    </row>
    <row r="4" spans="1:13" ht="9.75" customHeight="1" x14ac:dyDescent="0.2"/>
    <row r="5" spans="1:13" ht="23.1" customHeight="1" x14ac:dyDescent="0.2">
      <c r="B5" s="403" t="s">
        <v>198</v>
      </c>
      <c r="C5" s="407"/>
      <c r="D5" s="407"/>
      <c r="E5" s="407"/>
      <c r="F5" s="407"/>
      <c r="G5" s="407"/>
      <c r="H5" s="407"/>
      <c r="I5" s="407"/>
      <c r="J5" s="407"/>
      <c r="K5" s="407"/>
      <c r="L5" s="407"/>
    </row>
    <row r="6" spans="1:13" ht="17.100000000000001" customHeight="1" x14ac:dyDescent="0.2">
      <c r="B6" s="401" t="str">
        <f>'ASA1'!C9</f>
        <v>North Boone CUSD 200</v>
      </c>
      <c r="C6" s="401"/>
      <c r="D6" s="95"/>
      <c r="E6" s="406" t="s">
        <v>214</v>
      </c>
      <c r="F6" s="406"/>
      <c r="G6" s="406"/>
      <c r="H6" s="96"/>
      <c r="I6" s="154" t="s">
        <v>215</v>
      </c>
      <c r="J6" s="96"/>
      <c r="K6" s="402" t="s">
        <v>216</v>
      </c>
      <c r="L6" s="402"/>
    </row>
    <row r="7" spans="1:13" ht="17.100000000000001" customHeight="1" x14ac:dyDescent="0.2">
      <c r="B7" s="97" t="s">
        <v>82</v>
      </c>
      <c r="C7" s="95"/>
      <c r="D7" s="95"/>
      <c r="E7" s="404" t="s">
        <v>83</v>
      </c>
      <c r="F7" s="405"/>
      <c r="G7" s="405"/>
      <c r="H7" s="95"/>
      <c r="I7" s="98" t="s">
        <v>84</v>
      </c>
      <c r="J7" s="95"/>
      <c r="K7" s="404" t="s">
        <v>85</v>
      </c>
      <c r="L7" s="405"/>
    </row>
    <row r="8" spans="1:13" x14ac:dyDescent="0.2">
      <c r="B8" s="403" t="s">
        <v>199</v>
      </c>
      <c r="C8" s="403"/>
      <c r="D8" s="403"/>
      <c r="E8" s="403"/>
      <c r="F8" s="403"/>
      <c r="G8" s="403"/>
      <c r="H8" s="403"/>
      <c r="I8" s="403"/>
      <c r="J8" s="403"/>
      <c r="K8" s="403"/>
      <c r="L8" s="403"/>
    </row>
    <row r="9" spans="1:13" ht="6" customHeight="1" x14ac:dyDescent="0.2">
      <c r="B9" s="99"/>
      <c r="C9" s="99"/>
    </row>
    <row r="10" spans="1:13" s="18" customFormat="1" ht="11.25" x14ac:dyDescent="0.2">
      <c r="B10" s="100" t="s">
        <v>92</v>
      </c>
      <c r="C10" s="101"/>
    </row>
    <row r="11" spans="1:13" ht="6" customHeight="1" x14ac:dyDescent="0.2">
      <c r="B11" s="102"/>
      <c r="C11" s="102"/>
    </row>
    <row r="12" spans="1:13" x14ac:dyDescent="0.2">
      <c r="B12" s="301" t="s">
        <v>197</v>
      </c>
      <c r="C12" s="102"/>
    </row>
    <row r="13" spans="1:13" s="18" customFormat="1" ht="33.75" x14ac:dyDescent="0.2">
      <c r="B13" s="103"/>
      <c r="C13" s="104"/>
      <c r="D13" s="104"/>
      <c r="E13" s="105" t="s">
        <v>10</v>
      </c>
      <c r="F13" s="105" t="s">
        <v>50</v>
      </c>
      <c r="G13" s="105" t="s">
        <v>27</v>
      </c>
      <c r="H13" s="105" t="s">
        <v>11</v>
      </c>
      <c r="I13" s="105" t="s">
        <v>81</v>
      </c>
      <c r="J13" s="105" t="s">
        <v>142</v>
      </c>
      <c r="K13" s="105" t="s">
        <v>41</v>
      </c>
      <c r="L13" s="105" t="s">
        <v>143</v>
      </c>
      <c r="M13" s="105" t="s">
        <v>42</v>
      </c>
    </row>
    <row r="14" spans="1:13" s="18" customFormat="1" ht="12" x14ac:dyDescent="0.2">
      <c r="B14" s="215" t="s">
        <v>21</v>
      </c>
      <c r="C14" s="216"/>
      <c r="D14" s="217">
        <v>1000</v>
      </c>
      <c r="E14" s="145">
        <f>('ASA3'!C7)</f>
        <v>6694993</v>
      </c>
      <c r="F14" s="145">
        <f>('ASA3'!D7)</f>
        <v>1027290</v>
      </c>
      <c r="G14" s="145">
        <f>('ASA3'!E7)</f>
        <v>2867729</v>
      </c>
      <c r="H14" s="145">
        <f>('ASA3'!F7)</f>
        <v>798297</v>
      </c>
      <c r="I14" s="145">
        <f>('ASA3'!G7)</f>
        <v>506051</v>
      </c>
      <c r="J14" s="145">
        <f>('ASA3'!H7)</f>
        <v>402883</v>
      </c>
      <c r="K14" s="145">
        <f>('ASA3'!I7)</f>
        <v>60060</v>
      </c>
      <c r="L14" s="145">
        <f>('ASA3'!J7)</f>
        <v>96676</v>
      </c>
      <c r="M14" s="145">
        <f>('ASA3'!K7)</f>
        <v>18463</v>
      </c>
    </row>
    <row r="15" spans="1:13" s="18" customFormat="1" ht="21.75" customHeight="1" x14ac:dyDescent="0.2">
      <c r="B15" s="408" t="s">
        <v>164</v>
      </c>
      <c r="C15" s="372"/>
      <c r="D15" s="217">
        <v>2000</v>
      </c>
      <c r="E15" s="145">
        <f>('ASA3'!C8)</f>
        <v>0</v>
      </c>
      <c r="F15" s="145">
        <f>('ASA3'!D8)</f>
        <v>0</v>
      </c>
      <c r="G15" s="291"/>
      <c r="H15" s="145">
        <f>('ASA3'!F8)</f>
        <v>0</v>
      </c>
      <c r="I15" s="145">
        <f>('ASA3'!G8)</f>
        <v>0</v>
      </c>
      <c r="J15" s="291"/>
      <c r="K15" s="291"/>
      <c r="L15" s="291"/>
      <c r="M15" s="291"/>
    </row>
    <row r="16" spans="1:13" s="18" customFormat="1" ht="12" x14ac:dyDescent="0.2">
      <c r="B16" s="215" t="s">
        <v>22</v>
      </c>
      <c r="C16" s="216"/>
      <c r="D16" s="217">
        <v>3000</v>
      </c>
      <c r="E16" s="145">
        <f>('ASA3'!C9)</f>
        <v>5880266</v>
      </c>
      <c r="F16" s="145">
        <f>('ASA3'!D9)</f>
        <v>821470</v>
      </c>
      <c r="G16" s="145">
        <f>('ASA3'!E9)</f>
        <v>0</v>
      </c>
      <c r="H16" s="145">
        <f>('ASA3'!F9)</f>
        <v>482887</v>
      </c>
      <c r="I16" s="145">
        <f>('ASA3'!G9)</f>
        <v>0</v>
      </c>
      <c r="J16" s="145">
        <f>('ASA3'!H9)</f>
        <v>0</v>
      </c>
      <c r="K16" s="145">
        <f>('ASA3'!I9)</f>
        <v>0</v>
      </c>
      <c r="L16" s="145">
        <f>('ASA3'!J9)</f>
        <v>0</v>
      </c>
      <c r="M16" s="145">
        <f>('ASA3'!K9)</f>
        <v>0</v>
      </c>
    </row>
    <row r="17" spans="2:13" s="18" customFormat="1" ht="12" x14ac:dyDescent="0.2">
      <c r="B17" s="215" t="s">
        <v>23</v>
      </c>
      <c r="C17" s="216"/>
      <c r="D17" s="217">
        <v>4000</v>
      </c>
      <c r="E17" s="145">
        <f>('ASA3'!C10)</f>
        <v>1074974</v>
      </c>
      <c r="F17" s="145">
        <f>('ASA3'!D10)</f>
        <v>0</v>
      </c>
      <c r="G17" s="145">
        <f>('ASA3'!E10)</f>
        <v>0</v>
      </c>
      <c r="H17" s="145">
        <f>('ASA3'!F10)</f>
        <v>0</v>
      </c>
      <c r="I17" s="145">
        <f>('ASA3'!G10)</f>
        <v>0</v>
      </c>
      <c r="J17" s="145">
        <f>('ASA3'!H10)</f>
        <v>0</v>
      </c>
      <c r="K17" s="145">
        <f>('ASA3'!I10)</f>
        <v>0</v>
      </c>
      <c r="L17" s="145">
        <f>('ASA3'!J10)</f>
        <v>0</v>
      </c>
      <c r="M17" s="145">
        <f>('ASA3'!K10)</f>
        <v>0</v>
      </c>
    </row>
    <row r="18" spans="2:13" s="18" customFormat="1" ht="13.5" customHeight="1" thickBot="1" x14ac:dyDescent="0.25">
      <c r="B18" s="185" t="s">
        <v>122</v>
      </c>
      <c r="C18" s="186"/>
      <c r="D18" s="187"/>
      <c r="E18" s="145">
        <f>('ASA3'!C11)</f>
        <v>13650233</v>
      </c>
      <c r="F18" s="145">
        <f>('ASA3'!D11)</f>
        <v>1848760</v>
      </c>
      <c r="G18" s="145">
        <f>('ASA3'!E11)</f>
        <v>2867729</v>
      </c>
      <c r="H18" s="145">
        <f>('ASA3'!F11)</f>
        <v>1281184</v>
      </c>
      <c r="I18" s="145">
        <f>('ASA3'!G11)</f>
        <v>506051</v>
      </c>
      <c r="J18" s="145">
        <f>('ASA3'!H11)</f>
        <v>402883</v>
      </c>
      <c r="K18" s="145">
        <f>('ASA3'!I11)</f>
        <v>60060</v>
      </c>
      <c r="L18" s="145">
        <f>('ASA3'!J11)</f>
        <v>96676</v>
      </c>
      <c r="M18" s="145">
        <f>('ASA3'!K11)</f>
        <v>18463</v>
      </c>
    </row>
    <row r="19" spans="2:13" s="18" customFormat="1" ht="15" customHeight="1" thickTop="1" thickBot="1" x14ac:dyDescent="0.25">
      <c r="B19" s="398" t="s">
        <v>124</v>
      </c>
      <c r="C19" s="399"/>
      <c r="D19" s="400"/>
      <c r="E19" s="292">
        <f>'ASA3'!C20</f>
        <v>13242244</v>
      </c>
      <c r="F19" s="292">
        <f>'ASA3'!D20</f>
        <v>1400428</v>
      </c>
      <c r="G19" s="292">
        <f>'ASA3'!E20</f>
        <v>2965686</v>
      </c>
      <c r="H19" s="292">
        <f>'ASA3'!F20</f>
        <v>958225</v>
      </c>
      <c r="I19" s="292">
        <f>'ASA3'!G20</f>
        <v>613797</v>
      </c>
      <c r="J19" s="292">
        <f>'ASA3'!H20</f>
        <v>282870</v>
      </c>
      <c r="K19" s="293"/>
      <c r="L19" s="292">
        <f>'ASA3'!J20</f>
        <v>54793</v>
      </c>
      <c r="M19" s="292">
        <f>'ASA3'!K20</f>
        <v>219332</v>
      </c>
    </row>
    <row r="20" spans="2:13" s="18" customFormat="1" thickTop="1" x14ac:dyDescent="0.2">
      <c r="B20" s="183" t="s">
        <v>165</v>
      </c>
      <c r="C20" s="184"/>
      <c r="D20" s="106"/>
      <c r="E20" s="146">
        <f>'ASA3'!C26</f>
        <v>5303</v>
      </c>
      <c r="F20" s="146">
        <f>'ASA3'!D26</f>
        <v>0</v>
      </c>
      <c r="G20" s="146">
        <f>'ASA3'!E26</f>
        <v>0</v>
      </c>
      <c r="H20" s="146">
        <f>'ASA3'!F26</f>
        <v>-5303</v>
      </c>
      <c r="I20" s="146">
        <f>'ASA3'!G26</f>
        <v>0</v>
      </c>
      <c r="J20" s="146">
        <f>'ASA3'!H26</f>
        <v>0</v>
      </c>
      <c r="K20" s="146">
        <f>'ASA3'!I26</f>
        <v>0</v>
      </c>
      <c r="L20" s="146">
        <f>'ASA3'!J26</f>
        <v>0</v>
      </c>
      <c r="M20" s="146">
        <f>'ASA3'!K26</f>
        <v>0</v>
      </c>
    </row>
    <row r="21" spans="2:13" s="18" customFormat="1" ht="13.5" customHeight="1" thickBot="1" x14ac:dyDescent="0.25">
      <c r="B21" s="189" t="str">
        <f>'ASA3'!A28</f>
        <v>Beginning Fund Balances - July 1, 2016</v>
      </c>
      <c r="C21" s="186"/>
      <c r="D21" s="187"/>
      <c r="E21" s="147">
        <f>'ASA3'!C28</f>
        <v>10200934</v>
      </c>
      <c r="F21" s="147">
        <f>'ASA3'!D28</f>
        <v>736007</v>
      </c>
      <c r="G21" s="147">
        <f>'ASA3'!E28</f>
        <v>14940415</v>
      </c>
      <c r="H21" s="147">
        <f>'ASA3'!F28</f>
        <v>610681</v>
      </c>
      <c r="I21" s="147">
        <f>'ASA3'!G28</f>
        <v>368165</v>
      </c>
      <c r="J21" s="147">
        <f>'ASA3'!H28</f>
        <v>814965</v>
      </c>
      <c r="K21" s="147">
        <f>'ASA3'!I28</f>
        <v>715137</v>
      </c>
      <c r="L21" s="147">
        <f>'ASA3'!J28</f>
        <v>33910</v>
      </c>
      <c r="M21" s="147">
        <f>'ASA3'!K28</f>
        <v>219631</v>
      </c>
    </row>
    <row r="22" spans="2:13" s="18" customFormat="1" thickTop="1" x14ac:dyDescent="0.2">
      <c r="B22" s="183" t="s">
        <v>100</v>
      </c>
      <c r="C22" s="184"/>
      <c r="D22" s="188"/>
      <c r="E22" s="147">
        <f>'ASA3'!C29</f>
        <v>0</v>
      </c>
      <c r="F22" s="147">
        <f>'ASA3'!D29</f>
        <v>0</v>
      </c>
      <c r="G22" s="147">
        <f>'ASA3'!E29</f>
        <v>0</v>
      </c>
      <c r="H22" s="147">
        <f>'ASA3'!F29</f>
        <v>0</v>
      </c>
      <c r="I22" s="147">
        <f>'ASA3'!G29</f>
        <v>0</v>
      </c>
      <c r="J22" s="147">
        <f>'ASA3'!H29</f>
        <v>0</v>
      </c>
      <c r="K22" s="147">
        <f>'ASA3'!I29</f>
        <v>0</v>
      </c>
      <c r="L22" s="147">
        <f>'ASA3'!J29</f>
        <v>0</v>
      </c>
      <c r="M22" s="147">
        <f>'ASA3'!K29</f>
        <v>0</v>
      </c>
    </row>
    <row r="23" spans="2:13" s="18" customFormat="1" ht="13.5" customHeight="1" thickBot="1" x14ac:dyDescent="0.25">
      <c r="B23" s="189" t="str">
        <f>'ASA3'!A30</f>
        <v>Ending Fund Balances June 30, 2017</v>
      </c>
      <c r="C23" s="186"/>
      <c r="D23" s="187"/>
      <c r="E23" s="148">
        <f>SUM(E18,E20,E21,E22)-E19</f>
        <v>10614226</v>
      </c>
      <c r="F23" s="148">
        <f>'ASA3'!D30</f>
        <v>1184339</v>
      </c>
      <c r="G23" s="148">
        <f>'ASA3'!E30</f>
        <v>14842458</v>
      </c>
      <c r="H23" s="148">
        <f>'ASA3'!F30</f>
        <v>928337</v>
      </c>
      <c r="I23" s="148">
        <f>'ASA3'!G30</f>
        <v>260419</v>
      </c>
      <c r="J23" s="148">
        <f>'ASA3'!H30</f>
        <v>934978</v>
      </c>
      <c r="K23" s="148">
        <f>'ASA3'!I30</f>
        <v>775197</v>
      </c>
      <c r="L23" s="148">
        <f>'ASA3'!J30</f>
        <v>75793</v>
      </c>
      <c r="M23" s="148">
        <f>'ASA3'!K30</f>
        <v>18762</v>
      </c>
    </row>
    <row r="24" spans="2:13" s="18" customFormat="1" ht="12" thickTop="1" x14ac:dyDescent="0.2">
      <c r="B24" s="8"/>
      <c r="C24" s="107"/>
      <c r="D24" s="108"/>
      <c r="E24" s="108"/>
      <c r="F24" s="108"/>
      <c r="G24" s="108"/>
      <c r="H24" s="108"/>
      <c r="I24" s="108"/>
      <c r="J24" s="108"/>
      <c r="K24" s="108"/>
      <c r="L24" s="108"/>
    </row>
    <row r="25" spans="2:13" s="18" customFormat="1" ht="11.25" x14ac:dyDescent="0.2"/>
    <row r="26" spans="2:13" s="18" customFormat="1" ht="6" customHeight="1" x14ac:dyDescent="0.2"/>
    <row r="27" spans="2:13" s="18" customFormat="1" ht="34.9" customHeight="1" x14ac:dyDescent="0.2"/>
    <row r="28" spans="2:13" ht="14.1" customHeight="1" x14ac:dyDescent="0.2"/>
    <row r="29" spans="2:13" s="18" customFormat="1" ht="11.25" x14ac:dyDescent="0.2"/>
    <row r="30" spans="2:13" s="18" customFormat="1" ht="12.2" customHeight="1" x14ac:dyDescent="0.2"/>
    <row r="31" spans="2:13" s="18" customFormat="1" ht="12.2" customHeight="1" x14ac:dyDescent="0.2"/>
    <row r="32" spans="2:13" s="18" customFormat="1" ht="12.2" customHeight="1" x14ac:dyDescent="0.2"/>
    <row r="33" spans="1:15" s="18" customFormat="1" ht="12.2" customHeight="1" x14ac:dyDescent="0.2"/>
    <row r="34" spans="1:15" s="18" customFormat="1" ht="12.2" customHeight="1" x14ac:dyDescent="0.2"/>
    <row r="35" spans="1:15" s="18" customFormat="1" ht="12.2" customHeight="1" x14ac:dyDescent="0.2"/>
    <row r="36" spans="1:15" s="18" customFormat="1" ht="12.2" customHeight="1" x14ac:dyDescent="0.2"/>
    <row r="37" spans="1:15" s="18" customFormat="1" ht="12.2" customHeight="1" x14ac:dyDescent="0.2"/>
    <row r="38" spans="1:15" s="18" customFormat="1" ht="12.2" customHeight="1" x14ac:dyDescent="0.2"/>
    <row r="39" spans="1:15" s="18" customFormat="1" ht="12.2" customHeight="1" x14ac:dyDescent="0.2"/>
    <row r="40" spans="1:15" s="18" customFormat="1" ht="12.2" customHeight="1" x14ac:dyDescent="0.2"/>
    <row r="41" spans="1:15" s="18" customFormat="1" ht="12.2" customHeight="1" x14ac:dyDescent="0.2"/>
    <row r="42" spans="1:15" ht="2.25" customHeight="1" x14ac:dyDescent="0.2">
      <c r="A42" s="109"/>
    </row>
    <row r="44" spans="1:15" s="110" customFormat="1" x14ac:dyDescent="0.2">
      <c r="N44" s="94"/>
      <c r="O44" s="94"/>
    </row>
    <row r="45" spans="1:15" s="18" customFormat="1" x14ac:dyDescent="0.2">
      <c r="B45" s="192"/>
      <c r="N45" s="94"/>
      <c r="O45" s="94"/>
    </row>
    <row r="46" spans="1:15" s="18" customFormat="1" ht="12.2" customHeight="1" x14ac:dyDescent="0.2">
      <c r="N46" s="94"/>
      <c r="O46" s="94"/>
    </row>
    <row r="47" spans="1:15" s="18" customFormat="1" ht="12.2" customHeight="1" x14ac:dyDescent="0.2">
      <c r="N47" s="94"/>
      <c r="O47" s="94"/>
    </row>
    <row r="48" spans="1:15" s="18" customFormat="1" ht="12.2" customHeight="1" x14ac:dyDescent="0.2">
      <c r="N48" s="94"/>
      <c r="O48" s="94"/>
    </row>
    <row r="49" spans="1:15" s="18" customFormat="1" ht="12.2" customHeight="1" x14ac:dyDescent="0.2">
      <c r="N49" s="94"/>
      <c r="O49" s="94"/>
    </row>
    <row r="50" spans="1:15" s="18" customFormat="1" ht="12.2" customHeight="1" x14ac:dyDescent="0.2">
      <c r="N50" s="94"/>
      <c r="O50" s="94"/>
    </row>
    <row r="51" spans="1:15" s="18" customFormat="1" ht="12.2" customHeight="1" x14ac:dyDescent="0.2">
      <c r="N51" s="94"/>
      <c r="O51" s="94"/>
    </row>
    <row r="52" spans="1:15" s="18" customFormat="1" ht="12.2" customHeight="1" x14ac:dyDescent="0.2">
      <c r="N52" s="94"/>
      <c r="O52" s="94"/>
    </row>
    <row r="53" spans="1:15" s="18" customFormat="1" ht="12.2" customHeight="1" x14ac:dyDescent="0.2">
      <c r="N53" s="94"/>
      <c r="O53" s="94"/>
    </row>
    <row r="54" spans="1:15" s="18" customFormat="1" ht="12.2" customHeight="1" x14ac:dyDescent="0.2">
      <c r="N54" s="94"/>
      <c r="O54" s="94"/>
    </row>
    <row r="55" spans="1:15" s="18" customFormat="1" ht="12.2" customHeight="1" x14ac:dyDescent="0.2">
      <c r="N55" s="94"/>
      <c r="O55" s="94"/>
    </row>
    <row r="56" spans="1:15" s="18" customFormat="1" ht="12.2" customHeight="1" x14ac:dyDescent="0.2">
      <c r="N56" s="94"/>
      <c r="O56" s="94"/>
    </row>
    <row r="57" spans="1:15" s="18" customFormat="1" ht="12.2" customHeight="1" x14ac:dyDescent="0.2">
      <c r="A57" s="111"/>
      <c r="N57" s="94"/>
      <c r="O57" s="94"/>
    </row>
    <row r="58" spans="1:15" ht="3.75" customHeight="1" x14ac:dyDescent="0.2"/>
    <row r="60" spans="1:15" x14ac:dyDescent="0.2">
      <c r="N60" s="109"/>
    </row>
    <row r="61" spans="1:15" x14ac:dyDescent="0.2">
      <c r="N61" s="109"/>
    </row>
    <row r="62" spans="1:15" x14ac:dyDescent="0.2">
      <c r="N62" s="109"/>
    </row>
    <row r="63" spans="1:15" x14ac:dyDescent="0.2">
      <c r="N63" s="109"/>
    </row>
    <row r="64" spans="1:15" x14ac:dyDescent="0.2">
      <c r="N64" s="109"/>
    </row>
    <row r="65" spans="14:14" x14ac:dyDescent="0.2">
      <c r="N65" s="109"/>
    </row>
    <row r="66" spans="14:14" x14ac:dyDescent="0.2">
      <c r="N66" s="109"/>
    </row>
    <row r="67" spans="14:14" x14ac:dyDescent="0.2">
      <c r="N67" s="109"/>
    </row>
    <row r="68" spans="14:14" x14ac:dyDescent="0.2">
      <c r="N68" s="109"/>
    </row>
    <row r="69" spans="14:14" x14ac:dyDescent="0.2">
      <c r="N69" s="109"/>
    </row>
    <row r="70" spans="14:14" x14ac:dyDescent="0.2">
      <c r="N70" s="109"/>
    </row>
    <row r="71" spans="14:14" x14ac:dyDescent="0.2">
      <c r="N71" s="109"/>
    </row>
  </sheetData>
  <mergeCells count="10">
    <mergeCell ref="A1:M1"/>
    <mergeCell ref="B19:D19"/>
    <mergeCell ref="B6:C6"/>
    <mergeCell ref="K6:L6"/>
    <mergeCell ref="B8:L8"/>
    <mergeCell ref="K7:L7"/>
    <mergeCell ref="E6:G6"/>
    <mergeCell ref="E7:G7"/>
    <mergeCell ref="B5:L5"/>
    <mergeCell ref="B15:C15"/>
  </mergeCells>
  <phoneticPr fontId="2" type="noConversion"/>
  <printOptions headings="1"/>
  <pageMargins left="0.28999999999999998" right="0.18" top="0.72" bottom="0.25" header="0.22" footer="0.17"/>
  <pageSetup scale="80" firstPageNumber="5" orientation="landscape" r:id="rId1"/>
  <headerFooter alignWithMargins="0">
    <oddHeader>&amp;L&amp;8Page &amp;P&amp;R&amp;8Page &amp;P</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258"/>
  <sheetViews>
    <sheetView showGridLines="0" zoomScaleNormal="100" workbookViewId="0">
      <selection activeCell="E84" sqref="E84"/>
    </sheetView>
  </sheetViews>
  <sheetFormatPr defaultRowHeight="12.75" x14ac:dyDescent="0.2"/>
  <cols>
    <col min="1" max="1" width="3.140625" customWidth="1"/>
    <col min="2" max="6" width="30.7109375" customWidth="1"/>
    <col min="7" max="7" width="6" customWidth="1"/>
  </cols>
  <sheetData>
    <row r="1" spans="1:7" x14ac:dyDescent="0.2">
      <c r="A1" s="413" t="s">
        <v>173</v>
      </c>
      <c r="B1" s="413"/>
      <c r="C1" s="413"/>
      <c r="D1" s="413"/>
      <c r="E1" s="413"/>
      <c r="F1" s="413"/>
      <c r="G1" s="413"/>
    </row>
    <row r="2" spans="1:7" x14ac:dyDescent="0.2">
      <c r="A2" s="311"/>
      <c r="B2" s="311"/>
      <c r="C2" s="311"/>
      <c r="D2" s="311"/>
      <c r="E2" s="311"/>
      <c r="F2" s="311"/>
      <c r="G2" s="311"/>
    </row>
    <row r="3" spans="1:7" x14ac:dyDescent="0.2">
      <c r="A3" s="303"/>
      <c r="B3" s="312" t="s">
        <v>109</v>
      </c>
      <c r="C3" s="303"/>
      <c r="D3" s="303"/>
      <c r="E3" s="303"/>
      <c r="F3" s="313"/>
      <c r="G3" s="303"/>
    </row>
    <row r="4" spans="1:7" x14ac:dyDescent="0.2">
      <c r="A4" s="303"/>
      <c r="B4" s="312" t="s">
        <v>110</v>
      </c>
      <c r="C4" s="303"/>
      <c r="D4" s="303"/>
      <c r="E4" s="303"/>
      <c r="F4" s="313"/>
      <c r="G4" s="303"/>
    </row>
    <row r="5" spans="1:7" x14ac:dyDescent="0.2">
      <c r="A5" s="303"/>
      <c r="B5" s="314"/>
      <c r="C5" s="303"/>
      <c r="D5" s="303"/>
      <c r="E5" s="303"/>
      <c r="F5" s="313"/>
      <c r="G5" s="303"/>
    </row>
    <row r="6" spans="1:7" x14ac:dyDescent="0.2">
      <c r="A6" s="315"/>
      <c r="B6" s="369" t="str">
        <f>'ASA1'!C9</f>
        <v>North Boone CUSD 200</v>
      </c>
      <c r="C6" s="315"/>
      <c r="D6" s="315"/>
      <c r="E6" s="315"/>
      <c r="F6" s="316"/>
      <c r="G6" s="315"/>
    </row>
    <row r="7" spans="1:7" x14ac:dyDescent="0.2">
      <c r="A7" s="315"/>
      <c r="B7" s="87" t="str">
        <f>'ASA1'!C10</f>
        <v>04-004-2000-26</v>
      </c>
      <c r="C7" s="315"/>
      <c r="D7" s="315"/>
      <c r="E7" s="315"/>
      <c r="F7" s="316"/>
      <c r="G7" s="315"/>
    </row>
    <row r="8" spans="1:7" x14ac:dyDescent="0.2">
      <c r="A8" s="303"/>
      <c r="B8" s="314"/>
      <c r="C8" s="303"/>
      <c r="D8" s="303"/>
      <c r="E8" s="303"/>
      <c r="F8" s="313"/>
      <c r="G8" s="303"/>
    </row>
    <row r="9" spans="1:7" ht="13.5" thickBot="1" x14ac:dyDescent="0.25">
      <c r="A9" s="303"/>
      <c r="B9" s="409" t="s">
        <v>2</v>
      </c>
      <c r="C9" s="410"/>
      <c r="D9" s="410"/>
      <c r="E9" s="410"/>
      <c r="F9" s="410"/>
      <c r="G9" s="313"/>
    </row>
    <row r="10" spans="1:7" x14ac:dyDescent="0.2">
      <c r="A10" s="303"/>
      <c r="B10" s="317"/>
      <c r="C10" s="318"/>
      <c r="D10" s="319"/>
      <c r="E10" s="320"/>
      <c r="F10" s="319"/>
      <c r="G10" s="303"/>
    </row>
    <row r="11" spans="1:7" ht="13.5" thickBot="1" x14ac:dyDescent="0.25">
      <c r="A11" s="303"/>
      <c r="B11" s="321"/>
      <c r="C11" s="322"/>
      <c r="D11" s="323"/>
      <c r="E11" s="324"/>
      <c r="F11" s="325"/>
      <c r="G11" s="303"/>
    </row>
    <row r="12" spans="1:7" x14ac:dyDescent="0.2">
      <c r="A12" s="303"/>
      <c r="B12" s="326" t="s">
        <v>75</v>
      </c>
      <c r="C12" s="327" t="s">
        <v>9</v>
      </c>
      <c r="D12" s="328" t="s">
        <v>93</v>
      </c>
      <c r="E12" s="328" t="s">
        <v>94</v>
      </c>
      <c r="F12" s="329" t="s">
        <v>76</v>
      </c>
      <c r="G12" s="303"/>
    </row>
    <row r="13" spans="1:7" x14ac:dyDescent="0.2">
      <c r="A13" s="303"/>
      <c r="B13" t="s">
        <v>573</v>
      </c>
      <c r="C13" t="s">
        <v>635</v>
      </c>
      <c r="D13" t="s">
        <v>658</v>
      </c>
      <c r="E13" t="s">
        <v>722</v>
      </c>
      <c r="F13" t="s">
        <v>757</v>
      </c>
      <c r="G13" s="303"/>
    </row>
    <row r="14" spans="1:7" x14ac:dyDescent="0.2">
      <c r="A14" s="303"/>
      <c r="B14" t="s">
        <v>574</v>
      </c>
      <c r="C14" t="s">
        <v>636</v>
      </c>
      <c r="D14" t="s">
        <v>659</v>
      </c>
      <c r="E14" t="s">
        <v>723</v>
      </c>
      <c r="F14" t="s">
        <v>758</v>
      </c>
      <c r="G14" s="303"/>
    </row>
    <row r="15" spans="1:7" x14ac:dyDescent="0.2">
      <c r="A15" s="303"/>
      <c r="B15" t="s">
        <v>575</v>
      </c>
      <c r="C15" t="s">
        <v>637</v>
      </c>
      <c r="D15" t="s">
        <v>660</v>
      </c>
      <c r="E15" t="s">
        <v>724</v>
      </c>
      <c r="F15" t="s">
        <v>759</v>
      </c>
      <c r="G15" s="303"/>
    </row>
    <row r="16" spans="1:7" x14ac:dyDescent="0.2">
      <c r="A16" s="303"/>
      <c r="B16" t="s">
        <v>576</v>
      </c>
      <c r="C16" t="s">
        <v>638</v>
      </c>
      <c r="D16" t="s">
        <v>661</v>
      </c>
      <c r="E16" t="s">
        <v>725</v>
      </c>
      <c r="F16" t="s">
        <v>760</v>
      </c>
      <c r="G16" s="303"/>
    </row>
    <row r="17" spans="1:7" x14ac:dyDescent="0.2">
      <c r="A17" s="303"/>
      <c r="B17" t="s">
        <v>577</v>
      </c>
      <c r="C17" t="s">
        <v>639</v>
      </c>
      <c r="D17" t="s">
        <v>662</v>
      </c>
      <c r="E17" t="s">
        <v>726</v>
      </c>
      <c r="F17" t="s">
        <v>761</v>
      </c>
      <c r="G17" s="303"/>
    </row>
    <row r="18" spans="1:7" x14ac:dyDescent="0.2">
      <c r="A18" s="303"/>
      <c r="B18" t="s">
        <v>578</v>
      </c>
      <c r="C18" t="s">
        <v>640</v>
      </c>
      <c r="D18" t="s">
        <v>663</v>
      </c>
      <c r="E18" t="s">
        <v>727</v>
      </c>
      <c r="F18" s="331"/>
      <c r="G18" s="303"/>
    </row>
    <row r="19" spans="1:7" x14ac:dyDescent="0.2">
      <c r="A19" s="303"/>
      <c r="B19" t="s">
        <v>579</v>
      </c>
      <c r="C19" t="s">
        <v>641</v>
      </c>
      <c r="D19" t="s">
        <v>664</v>
      </c>
      <c r="E19" t="s">
        <v>728</v>
      </c>
      <c r="F19" s="331"/>
      <c r="G19" s="303"/>
    </row>
    <row r="20" spans="1:7" x14ac:dyDescent="0.2">
      <c r="A20" s="303"/>
      <c r="B20" t="s">
        <v>580</v>
      </c>
      <c r="C20" t="s">
        <v>642</v>
      </c>
      <c r="D20" t="s">
        <v>665</v>
      </c>
      <c r="E20" t="s">
        <v>729</v>
      </c>
      <c r="F20" s="331"/>
      <c r="G20" s="303"/>
    </row>
    <row r="21" spans="1:7" x14ac:dyDescent="0.2">
      <c r="A21" s="303"/>
      <c r="B21" t="s">
        <v>581</v>
      </c>
      <c r="C21" t="s">
        <v>643</v>
      </c>
      <c r="D21" t="s">
        <v>666</v>
      </c>
      <c r="E21" t="s">
        <v>730</v>
      </c>
      <c r="F21" s="331"/>
      <c r="G21" s="303"/>
    </row>
    <row r="22" spans="1:7" x14ac:dyDescent="0.2">
      <c r="A22" s="303"/>
      <c r="B22" t="s">
        <v>582</v>
      </c>
      <c r="C22" t="s">
        <v>644</v>
      </c>
      <c r="D22" t="s">
        <v>667</v>
      </c>
      <c r="E22" t="s">
        <v>731</v>
      </c>
      <c r="F22" s="331"/>
      <c r="G22" s="303"/>
    </row>
    <row r="23" spans="1:7" x14ac:dyDescent="0.2">
      <c r="A23" s="303"/>
      <c r="B23" t="s">
        <v>583</v>
      </c>
      <c r="C23" t="s">
        <v>645</v>
      </c>
      <c r="D23" t="s">
        <v>232</v>
      </c>
      <c r="E23" t="s">
        <v>732</v>
      </c>
      <c r="F23" s="331"/>
      <c r="G23" s="303"/>
    </row>
    <row r="24" spans="1:7" x14ac:dyDescent="0.2">
      <c r="A24" s="303"/>
      <c r="B24" t="s">
        <v>584</v>
      </c>
      <c r="C24" t="s">
        <v>646</v>
      </c>
      <c r="D24" t="s">
        <v>668</v>
      </c>
      <c r="E24" t="s">
        <v>733</v>
      </c>
      <c r="F24" s="331"/>
      <c r="G24" s="303"/>
    </row>
    <row r="25" spans="1:7" x14ac:dyDescent="0.2">
      <c r="A25" s="303"/>
      <c r="B25" t="s">
        <v>585</v>
      </c>
      <c r="C25" t="s">
        <v>647</v>
      </c>
      <c r="D25" t="s">
        <v>669</v>
      </c>
      <c r="E25" t="s">
        <v>734</v>
      </c>
      <c r="F25" s="331"/>
      <c r="G25" s="303"/>
    </row>
    <row r="26" spans="1:7" x14ac:dyDescent="0.2">
      <c r="A26" s="303"/>
      <c r="B26" t="s">
        <v>586</v>
      </c>
      <c r="C26" t="s">
        <v>648</v>
      </c>
      <c r="D26" t="s">
        <v>670</v>
      </c>
      <c r="E26" t="s">
        <v>735</v>
      </c>
      <c r="F26" s="331"/>
      <c r="G26" s="303"/>
    </row>
    <row r="27" spans="1:7" x14ac:dyDescent="0.2">
      <c r="A27" s="303"/>
      <c r="B27" t="s">
        <v>587</v>
      </c>
      <c r="C27" t="s">
        <v>649</v>
      </c>
      <c r="D27" t="s">
        <v>671</v>
      </c>
      <c r="E27" t="s">
        <v>736</v>
      </c>
      <c r="F27" s="331"/>
      <c r="G27" s="303"/>
    </row>
    <row r="28" spans="1:7" x14ac:dyDescent="0.2">
      <c r="A28" s="303"/>
      <c r="B28" t="s">
        <v>588</v>
      </c>
      <c r="C28" t="s">
        <v>650</v>
      </c>
      <c r="D28" t="s">
        <v>672</v>
      </c>
      <c r="E28" t="s">
        <v>737</v>
      </c>
      <c r="F28" s="331"/>
      <c r="G28" s="303"/>
    </row>
    <row r="29" spans="1:7" x14ac:dyDescent="0.2">
      <c r="A29" s="303"/>
      <c r="B29" t="s">
        <v>589</v>
      </c>
      <c r="C29" t="s">
        <v>651</v>
      </c>
      <c r="D29" t="s">
        <v>673</v>
      </c>
      <c r="E29" t="s">
        <v>738</v>
      </c>
      <c r="F29" s="331"/>
      <c r="G29" s="303"/>
    </row>
    <row r="30" spans="1:7" x14ac:dyDescent="0.2">
      <c r="A30" s="303"/>
      <c r="B30" t="s">
        <v>590</v>
      </c>
      <c r="C30" t="s">
        <v>652</v>
      </c>
      <c r="D30" t="s">
        <v>674</v>
      </c>
      <c r="E30" t="s">
        <v>739</v>
      </c>
      <c r="F30" s="331"/>
      <c r="G30" s="303"/>
    </row>
    <row r="31" spans="1:7" x14ac:dyDescent="0.2">
      <c r="A31" s="303"/>
      <c r="B31" t="s">
        <v>591</v>
      </c>
      <c r="C31" t="s">
        <v>653</v>
      </c>
      <c r="D31" t="s">
        <v>675</v>
      </c>
      <c r="E31" t="s">
        <v>740</v>
      </c>
      <c r="F31" s="331"/>
      <c r="G31" s="303"/>
    </row>
    <row r="32" spans="1:7" x14ac:dyDescent="0.2">
      <c r="A32" s="303"/>
      <c r="B32" t="s">
        <v>592</v>
      </c>
      <c r="C32" t="s">
        <v>654</v>
      </c>
      <c r="D32" t="s">
        <v>676</v>
      </c>
      <c r="E32" t="s">
        <v>741</v>
      </c>
      <c r="F32" s="331"/>
      <c r="G32" s="303"/>
    </row>
    <row r="33" spans="1:7" x14ac:dyDescent="0.2">
      <c r="A33" s="303"/>
      <c r="B33" t="s">
        <v>593</v>
      </c>
      <c r="C33" t="s">
        <v>655</v>
      </c>
      <c r="D33" t="s">
        <v>677</v>
      </c>
      <c r="E33" t="s">
        <v>742</v>
      </c>
      <c r="F33" s="331"/>
      <c r="G33" s="303"/>
    </row>
    <row r="34" spans="1:7" x14ac:dyDescent="0.2">
      <c r="A34" s="303"/>
      <c r="B34" t="s">
        <v>594</v>
      </c>
      <c r="C34" t="s">
        <v>656</v>
      </c>
      <c r="D34" t="s">
        <v>678</v>
      </c>
      <c r="E34" t="s">
        <v>743</v>
      </c>
      <c r="F34" s="331"/>
      <c r="G34" s="303"/>
    </row>
    <row r="35" spans="1:7" x14ac:dyDescent="0.2">
      <c r="A35" s="303"/>
      <c r="B35" t="s">
        <v>595</v>
      </c>
      <c r="C35" t="s">
        <v>657</v>
      </c>
      <c r="D35" t="s">
        <v>679</v>
      </c>
      <c r="E35" t="s">
        <v>744</v>
      </c>
      <c r="F35" s="331"/>
      <c r="G35" s="303"/>
    </row>
    <row r="36" spans="1:7" x14ac:dyDescent="0.2">
      <c r="A36" s="303"/>
      <c r="B36" t="s">
        <v>596</v>
      </c>
      <c r="C36" s="330"/>
      <c r="D36" t="s">
        <v>680</v>
      </c>
      <c r="E36" t="s">
        <v>745</v>
      </c>
      <c r="F36" s="331"/>
      <c r="G36" s="303"/>
    </row>
    <row r="37" spans="1:7" x14ac:dyDescent="0.2">
      <c r="A37" s="303"/>
      <c r="B37" t="s">
        <v>597</v>
      </c>
      <c r="C37" s="330"/>
      <c r="D37" t="s">
        <v>681</v>
      </c>
      <c r="E37" t="s">
        <v>746</v>
      </c>
      <c r="F37" s="331"/>
      <c r="G37" s="303"/>
    </row>
    <row r="38" spans="1:7" x14ac:dyDescent="0.2">
      <c r="A38" s="303"/>
      <c r="B38" t="s">
        <v>598</v>
      </c>
      <c r="C38" s="330"/>
      <c r="D38" t="s">
        <v>682</v>
      </c>
      <c r="E38" t="s">
        <v>747</v>
      </c>
      <c r="F38" s="331"/>
      <c r="G38" s="303"/>
    </row>
    <row r="39" spans="1:7" x14ac:dyDescent="0.2">
      <c r="A39" s="303"/>
      <c r="B39" t="s">
        <v>599</v>
      </c>
      <c r="C39" s="330"/>
      <c r="D39" t="s">
        <v>683</v>
      </c>
      <c r="E39" t="s">
        <v>748</v>
      </c>
      <c r="F39" s="331"/>
      <c r="G39" s="303"/>
    </row>
    <row r="40" spans="1:7" x14ac:dyDescent="0.2">
      <c r="A40" s="303"/>
      <c r="B40" t="s">
        <v>600</v>
      </c>
      <c r="C40" s="330"/>
      <c r="D40" t="s">
        <v>684</v>
      </c>
      <c r="E40" t="s">
        <v>749</v>
      </c>
      <c r="F40" s="331"/>
      <c r="G40" s="303"/>
    </row>
    <row r="41" spans="1:7" x14ac:dyDescent="0.2">
      <c r="A41" s="303"/>
      <c r="B41" t="s">
        <v>601</v>
      </c>
      <c r="C41" s="330"/>
      <c r="D41" t="s">
        <v>685</v>
      </c>
      <c r="E41" t="s">
        <v>750</v>
      </c>
      <c r="F41" s="331"/>
      <c r="G41" s="303"/>
    </row>
    <row r="42" spans="1:7" x14ac:dyDescent="0.2">
      <c r="A42" s="303"/>
      <c r="B42" t="s">
        <v>602</v>
      </c>
      <c r="C42" s="330"/>
      <c r="D42" t="s">
        <v>686</v>
      </c>
      <c r="E42" t="s">
        <v>751</v>
      </c>
      <c r="F42" s="331"/>
      <c r="G42" s="303"/>
    </row>
    <row r="43" spans="1:7" x14ac:dyDescent="0.2">
      <c r="A43" s="303"/>
      <c r="B43" t="s">
        <v>603</v>
      </c>
      <c r="C43" s="330"/>
      <c r="D43" t="s">
        <v>687</v>
      </c>
      <c r="E43" t="s">
        <v>752</v>
      </c>
      <c r="F43" s="331"/>
      <c r="G43" s="303"/>
    </row>
    <row r="44" spans="1:7" x14ac:dyDescent="0.2">
      <c r="A44" s="303"/>
      <c r="B44" t="s">
        <v>604</v>
      </c>
      <c r="C44" s="330"/>
      <c r="D44" t="s">
        <v>688</v>
      </c>
      <c r="E44" t="s">
        <v>753</v>
      </c>
      <c r="F44" s="331"/>
      <c r="G44" s="303"/>
    </row>
    <row r="45" spans="1:7" x14ac:dyDescent="0.2">
      <c r="A45" s="303"/>
      <c r="B45" t="s">
        <v>605</v>
      </c>
      <c r="C45" s="330"/>
      <c r="D45" t="s">
        <v>689</v>
      </c>
      <c r="E45" t="s">
        <v>754</v>
      </c>
      <c r="F45" s="331"/>
      <c r="G45" s="303"/>
    </row>
    <row r="46" spans="1:7" x14ac:dyDescent="0.2">
      <c r="A46" s="303"/>
      <c r="B46" t="s">
        <v>606</v>
      </c>
      <c r="C46" s="330"/>
      <c r="D46" t="s">
        <v>690</v>
      </c>
      <c r="E46" t="s">
        <v>755</v>
      </c>
      <c r="F46" s="331"/>
      <c r="G46" s="303"/>
    </row>
    <row r="47" spans="1:7" x14ac:dyDescent="0.2">
      <c r="A47" s="303"/>
      <c r="B47" t="s">
        <v>607</v>
      </c>
      <c r="C47" s="330"/>
      <c r="D47" t="s">
        <v>691</v>
      </c>
      <c r="E47" t="s">
        <v>756</v>
      </c>
      <c r="F47" s="331"/>
      <c r="G47" s="303"/>
    </row>
    <row r="48" spans="1:7" x14ac:dyDescent="0.2">
      <c r="A48" s="303"/>
      <c r="B48" t="s">
        <v>608</v>
      </c>
      <c r="C48" s="330"/>
      <c r="D48" t="s">
        <v>692</v>
      </c>
      <c r="E48" s="331"/>
      <c r="F48" s="331"/>
      <c r="G48" s="303"/>
    </row>
    <row r="49" spans="1:7" x14ac:dyDescent="0.2">
      <c r="A49" s="303"/>
      <c r="B49" t="s">
        <v>609</v>
      </c>
      <c r="C49" s="330"/>
      <c r="D49" t="s">
        <v>693</v>
      </c>
      <c r="E49" s="331"/>
      <c r="F49" s="331"/>
      <c r="G49" s="303"/>
    </row>
    <row r="50" spans="1:7" x14ac:dyDescent="0.2">
      <c r="A50" s="303"/>
      <c r="B50" t="s">
        <v>610</v>
      </c>
      <c r="C50" s="330"/>
      <c r="D50" t="s">
        <v>694</v>
      </c>
      <c r="E50" s="331"/>
      <c r="F50" s="331"/>
      <c r="G50" s="303"/>
    </row>
    <row r="51" spans="1:7" x14ac:dyDescent="0.2">
      <c r="A51" s="303"/>
      <c r="B51" t="s">
        <v>611</v>
      </c>
      <c r="C51" s="330"/>
      <c r="D51" t="s">
        <v>695</v>
      </c>
      <c r="E51" s="331"/>
      <c r="F51" s="331"/>
      <c r="G51" s="303"/>
    </row>
    <row r="52" spans="1:7" x14ac:dyDescent="0.2">
      <c r="A52" s="303"/>
      <c r="B52" t="s">
        <v>612</v>
      </c>
      <c r="C52" s="330"/>
      <c r="D52" t="s">
        <v>696</v>
      </c>
      <c r="E52" s="331"/>
      <c r="F52" s="331"/>
      <c r="G52" s="303"/>
    </row>
    <row r="53" spans="1:7" x14ac:dyDescent="0.2">
      <c r="A53" s="303"/>
      <c r="B53" t="s">
        <v>613</v>
      </c>
      <c r="C53" s="330"/>
      <c r="D53" t="s">
        <v>697</v>
      </c>
      <c r="E53" s="331"/>
      <c r="F53" s="331"/>
      <c r="G53" s="303"/>
    </row>
    <row r="54" spans="1:7" x14ac:dyDescent="0.2">
      <c r="A54" s="303"/>
      <c r="B54" t="s">
        <v>614</v>
      </c>
      <c r="C54" s="330"/>
      <c r="D54" t="s">
        <v>698</v>
      </c>
      <c r="E54" s="331"/>
      <c r="F54" s="331"/>
      <c r="G54" s="303"/>
    </row>
    <row r="55" spans="1:7" x14ac:dyDescent="0.2">
      <c r="A55" s="303"/>
      <c r="B55" t="s">
        <v>615</v>
      </c>
      <c r="C55" s="330"/>
      <c r="D55" t="s">
        <v>699</v>
      </c>
      <c r="E55" s="331"/>
      <c r="F55" s="331"/>
      <c r="G55" s="303"/>
    </row>
    <row r="56" spans="1:7" ht="15.6" customHeight="1" x14ac:dyDescent="0.2">
      <c r="A56" s="303"/>
      <c r="B56" t="s">
        <v>616</v>
      </c>
      <c r="C56" s="330"/>
      <c r="D56" t="s">
        <v>700</v>
      </c>
      <c r="E56" s="331"/>
      <c r="F56" s="331"/>
      <c r="G56" s="303"/>
    </row>
    <row r="57" spans="1:7" x14ac:dyDescent="0.2">
      <c r="A57" s="303"/>
      <c r="B57" t="s">
        <v>617</v>
      </c>
      <c r="C57" s="330"/>
      <c r="D57" t="s">
        <v>701</v>
      </c>
      <c r="E57" s="331"/>
      <c r="F57" s="331"/>
      <c r="G57" s="303"/>
    </row>
    <row r="58" spans="1:7" x14ac:dyDescent="0.2">
      <c r="A58" s="303"/>
      <c r="B58" t="s">
        <v>618</v>
      </c>
      <c r="C58" s="332"/>
      <c r="D58" t="s">
        <v>702</v>
      </c>
      <c r="E58" s="331"/>
      <c r="F58" s="331"/>
      <c r="G58" s="303"/>
    </row>
    <row r="59" spans="1:7" x14ac:dyDescent="0.2">
      <c r="A59" s="303"/>
      <c r="B59" t="s">
        <v>619</v>
      </c>
      <c r="C59" s="332"/>
      <c r="D59" t="s">
        <v>703</v>
      </c>
      <c r="E59" s="331"/>
      <c r="F59" s="331"/>
      <c r="G59" s="303"/>
    </row>
    <row r="60" spans="1:7" x14ac:dyDescent="0.2">
      <c r="A60" s="303"/>
      <c r="B60" t="s">
        <v>620</v>
      </c>
      <c r="C60" s="332"/>
      <c r="D60" t="s">
        <v>704</v>
      </c>
      <c r="E60" s="331"/>
      <c r="F60" s="331"/>
      <c r="G60" s="303"/>
    </row>
    <row r="61" spans="1:7" x14ac:dyDescent="0.2">
      <c r="B61" t="s">
        <v>621</v>
      </c>
      <c r="C61" s="332"/>
      <c r="D61" t="s">
        <v>705</v>
      </c>
      <c r="E61" s="331"/>
      <c r="F61" s="331"/>
    </row>
    <row r="62" spans="1:7" x14ac:dyDescent="0.2">
      <c r="B62" t="s">
        <v>622</v>
      </c>
      <c r="C62" s="332"/>
      <c r="D62" t="s">
        <v>706</v>
      </c>
      <c r="E62" s="331"/>
      <c r="F62" s="331"/>
    </row>
    <row r="63" spans="1:7" x14ac:dyDescent="0.2">
      <c r="B63" t="s">
        <v>623</v>
      </c>
      <c r="C63" s="332"/>
      <c r="D63" t="s">
        <v>707</v>
      </c>
      <c r="E63" s="331"/>
      <c r="F63" s="331"/>
    </row>
    <row r="64" spans="1:7" x14ac:dyDescent="0.2">
      <c r="B64" t="s">
        <v>624</v>
      </c>
      <c r="C64" s="332"/>
      <c r="D64" t="s">
        <v>708</v>
      </c>
      <c r="E64" s="331"/>
      <c r="F64" s="331"/>
    </row>
    <row r="65" spans="2:6" x14ac:dyDescent="0.2">
      <c r="B65" t="s">
        <v>625</v>
      </c>
      <c r="C65" s="332"/>
      <c r="D65" t="s">
        <v>709</v>
      </c>
      <c r="E65" s="331"/>
      <c r="F65" s="331"/>
    </row>
    <row r="66" spans="2:6" x14ac:dyDescent="0.2">
      <c r="B66" t="s">
        <v>626</v>
      </c>
      <c r="C66" s="332"/>
      <c r="D66" t="s">
        <v>710</v>
      </c>
      <c r="E66" s="331"/>
      <c r="F66" s="331"/>
    </row>
    <row r="67" spans="2:6" x14ac:dyDescent="0.2">
      <c r="B67" t="s">
        <v>627</v>
      </c>
      <c r="C67" s="332"/>
      <c r="D67" t="s">
        <v>711</v>
      </c>
      <c r="E67" s="331"/>
      <c r="F67" s="331"/>
    </row>
    <row r="68" spans="2:6" x14ac:dyDescent="0.2">
      <c r="B68" t="s">
        <v>628</v>
      </c>
      <c r="C68" s="332"/>
      <c r="D68" t="s">
        <v>712</v>
      </c>
      <c r="E68" s="331"/>
      <c r="F68" s="331"/>
    </row>
    <row r="69" spans="2:6" x14ac:dyDescent="0.2">
      <c r="B69" t="s">
        <v>629</v>
      </c>
      <c r="C69" s="332"/>
      <c r="D69" t="s">
        <v>713</v>
      </c>
      <c r="E69" s="331"/>
      <c r="F69" s="331"/>
    </row>
    <row r="70" spans="2:6" x14ac:dyDescent="0.2">
      <c r="B70" t="s">
        <v>630</v>
      </c>
      <c r="C70" s="332"/>
      <c r="D70" t="s">
        <v>714</v>
      </c>
      <c r="E70" s="331"/>
      <c r="F70" s="331"/>
    </row>
    <row r="71" spans="2:6" x14ac:dyDescent="0.2">
      <c r="B71" t="s">
        <v>631</v>
      </c>
      <c r="C71" s="330"/>
      <c r="D71" t="s">
        <v>715</v>
      </c>
      <c r="E71" s="331"/>
      <c r="F71" s="331"/>
    </row>
    <row r="72" spans="2:6" x14ac:dyDescent="0.2">
      <c r="B72" t="s">
        <v>632</v>
      </c>
      <c r="C72" s="333"/>
      <c r="D72" t="s">
        <v>716</v>
      </c>
      <c r="E72" s="331"/>
      <c r="F72" s="331"/>
    </row>
    <row r="73" spans="2:6" x14ac:dyDescent="0.2">
      <c r="B73" t="s">
        <v>633</v>
      </c>
      <c r="C73" s="330"/>
      <c r="D73" t="s">
        <v>717</v>
      </c>
      <c r="E73" s="331"/>
      <c r="F73" s="331"/>
    </row>
    <row r="74" spans="2:6" x14ac:dyDescent="0.2">
      <c r="B74" t="s">
        <v>634</v>
      </c>
      <c r="C74" s="335"/>
      <c r="D74" t="s">
        <v>718</v>
      </c>
      <c r="E74" s="331"/>
      <c r="F74" s="331"/>
    </row>
    <row r="75" spans="2:6" x14ac:dyDescent="0.2">
      <c r="B75" s="334"/>
      <c r="C75" s="335"/>
      <c r="D75" t="s">
        <v>719</v>
      </c>
      <c r="E75" s="331"/>
      <c r="F75" s="331"/>
    </row>
    <row r="76" spans="2:6" x14ac:dyDescent="0.2">
      <c r="B76" s="334"/>
      <c r="C76" s="335"/>
      <c r="D76" t="s">
        <v>720</v>
      </c>
      <c r="E76" s="331"/>
      <c r="F76" s="331"/>
    </row>
    <row r="77" spans="2:6" x14ac:dyDescent="0.2">
      <c r="B77" s="334"/>
      <c r="C77" s="335"/>
      <c r="D77" t="s">
        <v>721</v>
      </c>
      <c r="E77" s="331"/>
      <c r="F77" s="331"/>
    </row>
    <row r="78" spans="2:6" x14ac:dyDescent="0.2">
      <c r="B78" s="334"/>
      <c r="C78" s="335"/>
      <c r="D78" s="331"/>
      <c r="E78" s="331"/>
      <c r="F78" s="331"/>
    </row>
    <row r="79" spans="2:6" x14ac:dyDescent="0.2">
      <c r="B79" s="334"/>
      <c r="C79" s="335"/>
      <c r="D79" s="331"/>
      <c r="E79" s="331"/>
      <c r="F79" s="331"/>
    </row>
    <row r="80" spans="2:6" ht="13.5" thickBot="1" x14ac:dyDescent="0.25">
      <c r="B80" s="336"/>
      <c r="C80" s="337"/>
      <c r="D80" s="338"/>
      <c r="E80" s="338"/>
      <c r="F80" s="338"/>
    </row>
    <row r="81" spans="2:6" ht="13.5" thickTop="1" x14ac:dyDescent="0.2">
      <c r="B81" s="339"/>
      <c r="C81" s="332"/>
      <c r="D81" s="330"/>
      <c r="E81" s="330"/>
      <c r="F81" s="330"/>
    </row>
    <row r="82" spans="2:6" x14ac:dyDescent="0.2">
      <c r="B82" s="411" t="s">
        <v>8</v>
      </c>
      <c r="C82" s="412"/>
      <c r="D82" s="412"/>
      <c r="E82" s="412"/>
      <c r="F82" s="412"/>
    </row>
    <row r="83" spans="2:6" ht="13.5" thickBot="1" x14ac:dyDescent="0.25">
      <c r="B83" s="340"/>
      <c r="C83" s="341"/>
      <c r="D83" s="341"/>
      <c r="E83" s="341"/>
      <c r="F83" s="341"/>
    </row>
    <row r="84" spans="2:6" x14ac:dyDescent="0.2">
      <c r="B84" s="326" t="s">
        <v>75</v>
      </c>
      <c r="C84" s="329" t="s">
        <v>9</v>
      </c>
      <c r="D84" s="329" t="s">
        <v>77</v>
      </c>
      <c r="E84" s="329" t="s">
        <v>86</v>
      </c>
      <c r="F84" s="342"/>
    </row>
    <row r="85" spans="2:6" x14ac:dyDescent="0.2">
      <c r="B85" t="s">
        <v>762</v>
      </c>
      <c r="C85" t="s">
        <v>932</v>
      </c>
      <c r="D85" t="s">
        <v>950</v>
      </c>
      <c r="E85" t="s">
        <v>962</v>
      </c>
      <c r="F85" s="342"/>
    </row>
    <row r="86" spans="2:6" x14ac:dyDescent="0.2">
      <c r="B86" t="s">
        <v>763</v>
      </c>
      <c r="C86" t="s">
        <v>933</v>
      </c>
      <c r="D86" t="s">
        <v>951</v>
      </c>
      <c r="E86" t="s">
        <v>963</v>
      </c>
      <c r="F86" s="342"/>
    </row>
    <row r="87" spans="2:6" x14ac:dyDescent="0.2">
      <c r="B87" t="s">
        <v>764</v>
      </c>
      <c r="C87" t="s">
        <v>934</v>
      </c>
      <c r="D87" t="s">
        <v>952</v>
      </c>
      <c r="E87" t="s">
        <v>964</v>
      </c>
      <c r="F87" s="342"/>
    </row>
    <row r="88" spans="2:6" x14ac:dyDescent="0.2">
      <c r="B88" t="s">
        <v>765</v>
      </c>
      <c r="C88" t="s">
        <v>935</v>
      </c>
      <c r="D88" t="s">
        <v>953</v>
      </c>
      <c r="E88" t="s">
        <v>965</v>
      </c>
      <c r="F88" s="342"/>
    </row>
    <row r="89" spans="2:6" x14ac:dyDescent="0.2">
      <c r="B89" t="s">
        <v>766</v>
      </c>
      <c r="C89" t="s">
        <v>936</v>
      </c>
      <c r="D89" t="s">
        <v>954</v>
      </c>
      <c r="E89" t="s">
        <v>966</v>
      </c>
      <c r="F89" s="342"/>
    </row>
    <row r="90" spans="2:6" x14ac:dyDescent="0.2">
      <c r="B90" t="s">
        <v>767</v>
      </c>
      <c r="C90" t="s">
        <v>937</v>
      </c>
      <c r="D90" t="s">
        <v>955</v>
      </c>
      <c r="E90" s="328"/>
      <c r="F90" s="342"/>
    </row>
    <row r="91" spans="2:6" x14ac:dyDescent="0.2">
      <c r="B91" t="s">
        <v>768</v>
      </c>
      <c r="C91" t="s">
        <v>938</v>
      </c>
      <c r="D91" t="s">
        <v>956</v>
      </c>
      <c r="E91" s="328"/>
      <c r="F91" s="342"/>
    </row>
    <row r="92" spans="2:6" x14ac:dyDescent="0.2">
      <c r="B92" t="s">
        <v>769</v>
      </c>
      <c r="C92" t="s">
        <v>939</v>
      </c>
      <c r="D92" t="s">
        <v>957</v>
      </c>
      <c r="E92" s="328"/>
      <c r="F92" s="342"/>
    </row>
    <row r="93" spans="2:6" x14ac:dyDescent="0.2">
      <c r="B93" t="s">
        <v>770</v>
      </c>
      <c r="C93" t="s">
        <v>940</v>
      </c>
      <c r="D93" t="s">
        <v>958</v>
      </c>
      <c r="E93" s="328"/>
      <c r="F93" s="342"/>
    </row>
    <row r="94" spans="2:6" x14ac:dyDescent="0.2">
      <c r="B94" t="s">
        <v>771</v>
      </c>
      <c r="C94" t="s">
        <v>941</v>
      </c>
      <c r="D94" t="s">
        <v>959</v>
      </c>
      <c r="E94" s="328"/>
      <c r="F94" s="342"/>
    </row>
    <row r="95" spans="2:6" x14ac:dyDescent="0.2">
      <c r="B95" t="s">
        <v>772</v>
      </c>
      <c r="C95" t="s">
        <v>942</v>
      </c>
      <c r="D95" t="s">
        <v>960</v>
      </c>
      <c r="E95" s="328"/>
      <c r="F95" s="342"/>
    </row>
    <row r="96" spans="2:6" x14ac:dyDescent="0.2">
      <c r="B96" t="s">
        <v>773</v>
      </c>
      <c r="C96" t="s">
        <v>943</v>
      </c>
      <c r="D96" t="s">
        <v>961</v>
      </c>
      <c r="E96" s="328"/>
      <c r="F96" s="342"/>
    </row>
    <row r="97" spans="2:6" x14ac:dyDescent="0.2">
      <c r="B97" t="s">
        <v>774</v>
      </c>
      <c r="C97" t="s">
        <v>944</v>
      </c>
      <c r="D97" s="328"/>
      <c r="E97" s="328"/>
      <c r="F97" s="342"/>
    </row>
    <row r="98" spans="2:6" x14ac:dyDescent="0.2">
      <c r="B98" t="s">
        <v>775</v>
      </c>
      <c r="C98" t="s">
        <v>945</v>
      </c>
      <c r="D98" s="328"/>
      <c r="E98" s="328"/>
      <c r="F98" s="342"/>
    </row>
    <row r="99" spans="2:6" x14ac:dyDescent="0.2">
      <c r="B99" t="s">
        <v>776</v>
      </c>
      <c r="C99" t="s">
        <v>946</v>
      </c>
      <c r="D99" s="328"/>
      <c r="E99" s="328"/>
      <c r="F99" s="342"/>
    </row>
    <row r="100" spans="2:6" x14ac:dyDescent="0.2">
      <c r="B100" t="s">
        <v>777</v>
      </c>
      <c r="C100" t="s">
        <v>947</v>
      </c>
      <c r="D100" s="328"/>
      <c r="E100" s="328"/>
      <c r="F100" s="342"/>
    </row>
    <row r="101" spans="2:6" x14ac:dyDescent="0.2">
      <c r="B101" t="s">
        <v>778</v>
      </c>
      <c r="C101" t="s">
        <v>948</v>
      </c>
      <c r="D101" s="328"/>
      <c r="E101" s="328"/>
      <c r="F101" s="342"/>
    </row>
    <row r="102" spans="2:6" x14ac:dyDescent="0.2">
      <c r="B102" t="s">
        <v>779</v>
      </c>
      <c r="C102" t="s">
        <v>949</v>
      </c>
      <c r="D102" s="328"/>
      <c r="E102" s="328"/>
      <c r="F102" s="342"/>
    </row>
    <row r="103" spans="2:6" x14ac:dyDescent="0.2">
      <c r="B103" t="s">
        <v>780</v>
      </c>
      <c r="C103" s="328"/>
      <c r="D103" s="328"/>
      <c r="E103" s="328"/>
      <c r="F103" s="342"/>
    </row>
    <row r="104" spans="2:6" x14ac:dyDescent="0.2">
      <c r="B104" t="s">
        <v>781</v>
      </c>
      <c r="C104" s="328"/>
      <c r="D104" s="328"/>
      <c r="E104" s="328"/>
      <c r="F104" s="342"/>
    </row>
    <row r="105" spans="2:6" x14ac:dyDescent="0.2">
      <c r="B105" t="s">
        <v>782</v>
      </c>
      <c r="C105" s="328"/>
      <c r="D105" s="328"/>
      <c r="E105" s="328"/>
      <c r="F105" s="342"/>
    </row>
    <row r="106" spans="2:6" x14ac:dyDescent="0.2">
      <c r="B106" t="s">
        <v>783</v>
      </c>
      <c r="C106" s="328"/>
      <c r="D106" s="328"/>
      <c r="E106" s="328"/>
      <c r="F106" s="342"/>
    </row>
    <row r="107" spans="2:6" x14ac:dyDescent="0.2">
      <c r="B107" t="s">
        <v>784</v>
      </c>
      <c r="C107" s="328"/>
      <c r="D107" s="328"/>
      <c r="E107" s="328"/>
      <c r="F107" s="342"/>
    </row>
    <row r="108" spans="2:6" x14ac:dyDescent="0.2">
      <c r="B108" t="s">
        <v>785</v>
      </c>
      <c r="C108" s="328"/>
      <c r="D108" s="328"/>
      <c r="E108" s="328"/>
      <c r="F108" s="342"/>
    </row>
    <row r="109" spans="2:6" x14ac:dyDescent="0.2">
      <c r="B109" t="s">
        <v>786</v>
      </c>
      <c r="C109" s="328"/>
      <c r="D109" s="328"/>
      <c r="E109" s="328"/>
      <c r="F109" s="342"/>
    </row>
    <row r="110" spans="2:6" x14ac:dyDescent="0.2">
      <c r="B110" t="s">
        <v>787</v>
      </c>
      <c r="C110" s="328"/>
      <c r="D110" s="328"/>
      <c r="E110" s="328"/>
      <c r="F110" s="342"/>
    </row>
    <row r="111" spans="2:6" x14ac:dyDescent="0.2">
      <c r="B111" t="s">
        <v>788</v>
      </c>
      <c r="C111" s="328"/>
      <c r="D111" s="328"/>
      <c r="E111" s="328"/>
      <c r="F111" s="342"/>
    </row>
    <row r="112" spans="2:6" x14ac:dyDescent="0.2">
      <c r="B112" t="s">
        <v>789</v>
      </c>
      <c r="C112" s="328"/>
      <c r="D112" s="328"/>
      <c r="E112" s="328"/>
      <c r="F112" s="342"/>
    </row>
    <row r="113" spans="2:6" x14ac:dyDescent="0.2">
      <c r="B113" t="s">
        <v>790</v>
      </c>
      <c r="C113" s="328"/>
      <c r="D113" s="328"/>
      <c r="E113" s="328"/>
      <c r="F113" s="342"/>
    </row>
    <row r="114" spans="2:6" x14ac:dyDescent="0.2">
      <c r="B114" t="s">
        <v>791</v>
      </c>
      <c r="C114" s="328"/>
      <c r="D114" s="328"/>
      <c r="E114" s="328"/>
      <c r="F114" s="342"/>
    </row>
    <row r="115" spans="2:6" x14ac:dyDescent="0.2">
      <c r="B115" t="s">
        <v>792</v>
      </c>
      <c r="C115" s="328"/>
      <c r="D115" s="328"/>
      <c r="E115" s="328"/>
      <c r="F115" s="342"/>
    </row>
    <row r="116" spans="2:6" x14ac:dyDescent="0.2">
      <c r="B116" t="s">
        <v>793</v>
      </c>
      <c r="C116" s="328"/>
      <c r="D116" s="328"/>
      <c r="E116" s="328"/>
      <c r="F116" s="342"/>
    </row>
    <row r="117" spans="2:6" x14ac:dyDescent="0.2">
      <c r="B117" t="s">
        <v>794</v>
      </c>
      <c r="C117" s="328"/>
      <c r="D117" s="328"/>
      <c r="E117" s="328"/>
      <c r="F117" s="342"/>
    </row>
    <row r="118" spans="2:6" x14ac:dyDescent="0.2">
      <c r="B118" t="s">
        <v>795</v>
      </c>
      <c r="C118" s="328"/>
      <c r="D118" s="328"/>
      <c r="E118" s="328"/>
      <c r="F118" s="342"/>
    </row>
    <row r="119" spans="2:6" x14ac:dyDescent="0.2">
      <c r="B119" t="s">
        <v>796</v>
      </c>
      <c r="C119" s="328"/>
      <c r="D119" s="328"/>
      <c r="E119" s="328"/>
      <c r="F119" s="342"/>
    </row>
    <row r="120" spans="2:6" x14ac:dyDescent="0.2">
      <c r="B120" t="s">
        <v>797</v>
      </c>
      <c r="C120" s="328"/>
      <c r="D120" s="328"/>
      <c r="E120" s="328"/>
      <c r="F120" s="342"/>
    </row>
    <row r="121" spans="2:6" x14ac:dyDescent="0.2">
      <c r="B121" t="s">
        <v>798</v>
      </c>
      <c r="C121" s="328"/>
      <c r="D121" s="328"/>
      <c r="E121" s="328"/>
      <c r="F121" s="342"/>
    </row>
    <row r="122" spans="2:6" x14ac:dyDescent="0.2">
      <c r="B122" t="s">
        <v>799</v>
      </c>
      <c r="C122" s="328"/>
      <c r="D122" s="328"/>
      <c r="E122" s="328"/>
      <c r="F122" s="342"/>
    </row>
    <row r="123" spans="2:6" x14ac:dyDescent="0.2">
      <c r="B123" t="s">
        <v>800</v>
      </c>
      <c r="C123" s="328"/>
      <c r="D123" s="328"/>
      <c r="E123" s="328"/>
      <c r="F123" s="342"/>
    </row>
    <row r="124" spans="2:6" x14ac:dyDescent="0.2">
      <c r="B124" t="s">
        <v>801</v>
      </c>
      <c r="C124" s="328"/>
      <c r="D124" s="328"/>
      <c r="E124" s="328"/>
      <c r="F124" s="342"/>
    </row>
    <row r="125" spans="2:6" x14ac:dyDescent="0.2">
      <c r="B125" t="s">
        <v>802</v>
      </c>
      <c r="C125" s="328"/>
      <c r="D125" s="328"/>
      <c r="E125" s="328"/>
      <c r="F125" s="342"/>
    </row>
    <row r="126" spans="2:6" x14ac:dyDescent="0.2">
      <c r="B126" t="s">
        <v>803</v>
      </c>
      <c r="C126" s="328"/>
      <c r="D126" s="328"/>
      <c r="E126" s="328"/>
      <c r="F126" s="342"/>
    </row>
    <row r="127" spans="2:6" x14ac:dyDescent="0.2">
      <c r="B127" t="s">
        <v>804</v>
      </c>
      <c r="C127" s="328"/>
      <c r="D127" s="328"/>
      <c r="E127" s="328"/>
      <c r="F127" s="342"/>
    </row>
    <row r="128" spans="2:6" x14ac:dyDescent="0.2">
      <c r="B128" t="s">
        <v>805</v>
      </c>
      <c r="C128" s="328"/>
      <c r="D128" s="328"/>
      <c r="E128" s="328"/>
      <c r="F128" s="342"/>
    </row>
    <row r="129" spans="2:6" x14ac:dyDescent="0.2">
      <c r="B129" t="s">
        <v>806</v>
      </c>
      <c r="C129" s="328"/>
      <c r="D129" s="328"/>
      <c r="E129" s="328"/>
      <c r="F129" s="342"/>
    </row>
    <row r="130" spans="2:6" x14ac:dyDescent="0.2">
      <c r="B130" t="s">
        <v>807</v>
      </c>
      <c r="C130" s="328"/>
      <c r="D130" s="328"/>
      <c r="E130" s="328"/>
      <c r="F130" s="342"/>
    </row>
    <row r="131" spans="2:6" x14ac:dyDescent="0.2">
      <c r="B131" t="s">
        <v>808</v>
      </c>
      <c r="C131" s="328"/>
      <c r="D131" s="328"/>
      <c r="E131" s="328"/>
      <c r="F131" s="342"/>
    </row>
    <row r="132" spans="2:6" x14ac:dyDescent="0.2">
      <c r="B132" t="s">
        <v>809</v>
      </c>
      <c r="C132" s="328"/>
      <c r="D132" s="328"/>
      <c r="E132" s="328"/>
      <c r="F132" s="342"/>
    </row>
    <row r="133" spans="2:6" x14ac:dyDescent="0.2">
      <c r="B133" t="s">
        <v>810</v>
      </c>
      <c r="C133" s="328"/>
      <c r="D133" s="328"/>
      <c r="E133" s="328"/>
      <c r="F133" s="342"/>
    </row>
    <row r="134" spans="2:6" x14ac:dyDescent="0.2">
      <c r="B134" t="s">
        <v>811</v>
      </c>
      <c r="C134" s="328"/>
      <c r="D134" s="328"/>
      <c r="E134" s="328"/>
      <c r="F134" s="342"/>
    </row>
    <row r="135" spans="2:6" x14ac:dyDescent="0.2">
      <c r="B135" t="s">
        <v>812</v>
      </c>
      <c r="C135" s="328"/>
      <c r="D135" s="328"/>
      <c r="E135" s="328"/>
      <c r="F135" s="342"/>
    </row>
    <row r="136" spans="2:6" x14ac:dyDescent="0.2">
      <c r="B136" t="s">
        <v>813</v>
      </c>
      <c r="C136" s="328"/>
      <c r="D136" s="328"/>
      <c r="E136" s="328"/>
      <c r="F136" s="342"/>
    </row>
    <row r="137" spans="2:6" x14ac:dyDescent="0.2">
      <c r="B137" t="s">
        <v>814</v>
      </c>
      <c r="C137" s="328"/>
      <c r="D137" s="328"/>
      <c r="E137" s="328"/>
      <c r="F137" s="342"/>
    </row>
    <row r="138" spans="2:6" x14ac:dyDescent="0.2">
      <c r="B138" t="s">
        <v>815</v>
      </c>
      <c r="C138" s="328"/>
      <c r="D138" s="328"/>
      <c r="E138" s="328"/>
      <c r="F138" s="342"/>
    </row>
    <row r="139" spans="2:6" x14ac:dyDescent="0.2">
      <c r="B139" t="s">
        <v>816</v>
      </c>
      <c r="C139" s="328"/>
      <c r="D139" s="328"/>
      <c r="E139" s="328"/>
      <c r="F139" s="342"/>
    </row>
    <row r="140" spans="2:6" x14ac:dyDescent="0.2">
      <c r="B140" t="s">
        <v>817</v>
      </c>
      <c r="C140" s="328"/>
      <c r="D140" s="328"/>
      <c r="E140" s="328"/>
      <c r="F140" s="342"/>
    </row>
    <row r="141" spans="2:6" x14ac:dyDescent="0.2">
      <c r="B141" t="s">
        <v>818</v>
      </c>
      <c r="C141" s="328"/>
      <c r="D141" s="328"/>
      <c r="E141" s="328"/>
      <c r="F141" s="342"/>
    </row>
    <row r="142" spans="2:6" x14ac:dyDescent="0.2">
      <c r="B142" t="s">
        <v>819</v>
      </c>
      <c r="C142" s="328"/>
      <c r="D142" s="328"/>
      <c r="E142" s="328"/>
      <c r="F142" s="342"/>
    </row>
    <row r="143" spans="2:6" x14ac:dyDescent="0.2">
      <c r="B143" t="s">
        <v>820</v>
      </c>
      <c r="C143" s="328"/>
      <c r="D143" s="328"/>
      <c r="E143" s="328"/>
      <c r="F143" s="342"/>
    </row>
    <row r="144" spans="2:6" x14ac:dyDescent="0.2">
      <c r="B144" t="s">
        <v>821</v>
      </c>
      <c r="C144" s="328"/>
      <c r="D144" s="328"/>
      <c r="E144" s="328"/>
      <c r="F144" s="342"/>
    </row>
    <row r="145" spans="2:6" x14ac:dyDescent="0.2">
      <c r="B145" t="s">
        <v>822</v>
      </c>
      <c r="C145" s="328"/>
      <c r="D145" s="328"/>
      <c r="E145" s="328"/>
      <c r="F145" s="342"/>
    </row>
    <row r="146" spans="2:6" x14ac:dyDescent="0.2">
      <c r="B146" t="s">
        <v>823</v>
      </c>
      <c r="C146" s="328"/>
      <c r="D146" s="328"/>
      <c r="E146" s="328"/>
      <c r="F146" s="342"/>
    </row>
    <row r="147" spans="2:6" x14ac:dyDescent="0.2">
      <c r="B147" t="s">
        <v>824</v>
      </c>
      <c r="C147" s="328"/>
      <c r="D147" s="328"/>
      <c r="E147" s="328"/>
      <c r="F147" s="342"/>
    </row>
    <row r="148" spans="2:6" x14ac:dyDescent="0.2">
      <c r="B148" t="s">
        <v>825</v>
      </c>
      <c r="C148" s="328"/>
      <c r="D148" s="328"/>
      <c r="E148" s="328"/>
      <c r="F148" s="342"/>
    </row>
    <row r="149" spans="2:6" x14ac:dyDescent="0.2">
      <c r="B149" t="s">
        <v>826</v>
      </c>
      <c r="C149" s="328"/>
      <c r="D149" s="328"/>
      <c r="E149" s="328"/>
      <c r="F149" s="342"/>
    </row>
    <row r="150" spans="2:6" x14ac:dyDescent="0.2">
      <c r="B150" t="s">
        <v>827</v>
      </c>
      <c r="C150" s="328"/>
      <c r="D150" s="328"/>
      <c r="E150" s="328"/>
      <c r="F150" s="342"/>
    </row>
    <row r="151" spans="2:6" x14ac:dyDescent="0.2">
      <c r="B151" t="s">
        <v>828</v>
      </c>
      <c r="C151" s="328"/>
      <c r="D151" s="328"/>
      <c r="E151" s="328"/>
      <c r="F151" s="342"/>
    </row>
    <row r="152" spans="2:6" x14ac:dyDescent="0.2">
      <c r="B152" t="s">
        <v>829</v>
      </c>
      <c r="C152" s="328"/>
      <c r="D152" s="328"/>
      <c r="E152" s="328"/>
      <c r="F152" s="342"/>
    </row>
    <row r="153" spans="2:6" x14ac:dyDescent="0.2">
      <c r="B153" t="s">
        <v>830</v>
      </c>
      <c r="C153" s="328"/>
      <c r="D153" s="328"/>
      <c r="E153" s="328"/>
      <c r="F153" s="342"/>
    </row>
    <row r="154" spans="2:6" x14ac:dyDescent="0.2">
      <c r="B154" t="s">
        <v>831</v>
      </c>
      <c r="C154" s="328"/>
      <c r="D154" s="328"/>
      <c r="E154" s="328"/>
      <c r="F154" s="342"/>
    </row>
    <row r="155" spans="2:6" x14ac:dyDescent="0.2">
      <c r="B155" t="s">
        <v>832</v>
      </c>
      <c r="C155" s="328"/>
      <c r="D155" s="328"/>
      <c r="E155" s="328"/>
      <c r="F155" s="342"/>
    </row>
    <row r="156" spans="2:6" x14ac:dyDescent="0.2">
      <c r="B156" t="s">
        <v>833</v>
      </c>
      <c r="C156" s="328"/>
      <c r="D156" s="328"/>
      <c r="E156" s="328"/>
      <c r="F156" s="342"/>
    </row>
    <row r="157" spans="2:6" x14ac:dyDescent="0.2">
      <c r="B157" t="s">
        <v>834</v>
      </c>
      <c r="C157" s="328"/>
      <c r="D157" s="328"/>
      <c r="E157" s="328"/>
      <c r="F157" s="342"/>
    </row>
    <row r="158" spans="2:6" x14ac:dyDescent="0.2">
      <c r="B158" t="s">
        <v>835</v>
      </c>
      <c r="C158" s="328"/>
      <c r="D158" s="328"/>
      <c r="E158" s="328"/>
      <c r="F158" s="342"/>
    </row>
    <row r="159" spans="2:6" x14ac:dyDescent="0.2">
      <c r="B159" t="s">
        <v>836</v>
      </c>
      <c r="C159" s="328"/>
      <c r="D159" s="328"/>
      <c r="E159" s="328"/>
      <c r="F159" s="342"/>
    </row>
    <row r="160" spans="2:6" x14ac:dyDescent="0.2">
      <c r="B160" t="s">
        <v>837</v>
      </c>
      <c r="C160" s="328"/>
      <c r="D160" s="328"/>
      <c r="E160" s="328"/>
      <c r="F160" s="342"/>
    </row>
    <row r="161" spans="2:6" x14ac:dyDescent="0.2">
      <c r="B161" t="s">
        <v>838</v>
      </c>
      <c r="C161" s="328"/>
      <c r="D161" s="328"/>
      <c r="E161" s="328"/>
      <c r="F161" s="342"/>
    </row>
    <row r="162" spans="2:6" x14ac:dyDescent="0.2">
      <c r="B162" t="s">
        <v>839</v>
      </c>
      <c r="C162" s="328"/>
      <c r="D162" s="328"/>
      <c r="E162" s="328"/>
      <c r="F162" s="342"/>
    </row>
    <row r="163" spans="2:6" x14ac:dyDescent="0.2">
      <c r="B163" t="s">
        <v>840</v>
      </c>
      <c r="C163" s="328"/>
      <c r="D163" s="328"/>
      <c r="E163" s="328"/>
      <c r="F163" s="342"/>
    </row>
    <row r="164" spans="2:6" x14ac:dyDescent="0.2">
      <c r="B164" t="s">
        <v>841</v>
      </c>
      <c r="C164" s="328"/>
      <c r="D164" s="328"/>
      <c r="E164" s="328"/>
      <c r="F164" s="342"/>
    </row>
    <row r="165" spans="2:6" x14ac:dyDescent="0.2">
      <c r="B165" t="s">
        <v>842</v>
      </c>
      <c r="C165" s="328"/>
      <c r="D165" s="328"/>
      <c r="E165" s="328"/>
      <c r="F165" s="342"/>
    </row>
    <row r="166" spans="2:6" x14ac:dyDescent="0.2">
      <c r="B166" t="s">
        <v>843</v>
      </c>
      <c r="C166" s="328"/>
      <c r="D166" s="328"/>
      <c r="E166" s="328"/>
      <c r="F166" s="342"/>
    </row>
    <row r="167" spans="2:6" x14ac:dyDescent="0.2">
      <c r="B167" t="s">
        <v>844</v>
      </c>
      <c r="C167" s="328"/>
      <c r="D167" s="328"/>
      <c r="E167" s="328"/>
      <c r="F167" s="342"/>
    </row>
    <row r="168" spans="2:6" x14ac:dyDescent="0.2">
      <c r="B168" t="s">
        <v>845</v>
      </c>
      <c r="C168" s="328"/>
      <c r="D168" s="328"/>
      <c r="E168" s="328"/>
      <c r="F168" s="342"/>
    </row>
    <row r="169" spans="2:6" x14ac:dyDescent="0.2">
      <c r="B169" t="s">
        <v>846</v>
      </c>
      <c r="C169" s="328"/>
      <c r="D169" s="328"/>
      <c r="E169" s="328"/>
      <c r="F169" s="342"/>
    </row>
    <row r="170" spans="2:6" x14ac:dyDescent="0.2">
      <c r="B170" t="s">
        <v>847</v>
      </c>
      <c r="C170" s="328"/>
      <c r="D170" s="328"/>
      <c r="E170" s="328"/>
      <c r="F170" s="342"/>
    </row>
    <row r="171" spans="2:6" x14ac:dyDescent="0.2">
      <c r="B171" t="s">
        <v>848</v>
      </c>
      <c r="C171" s="328"/>
      <c r="D171" s="328"/>
      <c r="E171" s="328"/>
      <c r="F171" s="342"/>
    </row>
    <row r="172" spans="2:6" x14ac:dyDescent="0.2">
      <c r="B172" t="s">
        <v>849</v>
      </c>
      <c r="C172" s="328"/>
      <c r="D172" s="328"/>
      <c r="E172" s="328"/>
      <c r="F172" s="342"/>
    </row>
    <row r="173" spans="2:6" x14ac:dyDescent="0.2">
      <c r="B173" t="s">
        <v>850</v>
      </c>
      <c r="C173" s="328"/>
      <c r="D173" s="328"/>
      <c r="E173" s="328"/>
      <c r="F173" s="342"/>
    </row>
    <row r="174" spans="2:6" x14ac:dyDescent="0.2">
      <c r="B174" t="s">
        <v>851</v>
      </c>
      <c r="C174" s="328"/>
      <c r="D174" s="328"/>
      <c r="E174" s="328"/>
      <c r="F174" s="342"/>
    </row>
    <row r="175" spans="2:6" x14ac:dyDescent="0.2">
      <c r="B175" t="s">
        <v>852</v>
      </c>
      <c r="C175" s="328"/>
      <c r="D175" s="328"/>
      <c r="E175" s="328"/>
      <c r="F175" s="342"/>
    </row>
    <row r="176" spans="2:6" x14ac:dyDescent="0.2">
      <c r="B176" t="s">
        <v>853</v>
      </c>
      <c r="C176" s="328"/>
      <c r="D176" s="328"/>
      <c r="E176" s="328"/>
      <c r="F176" s="342"/>
    </row>
    <row r="177" spans="2:6" x14ac:dyDescent="0.2">
      <c r="B177" t="s">
        <v>854</v>
      </c>
      <c r="C177" s="328"/>
      <c r="D177" s="328"/>
      <c r="E177" s="328"/>
      <c r="F177" s="342"/>
    </row>
    <row r="178" spans="2:6" x14ac:dyDescent="0.2">
      <c r="B178" t="s">
        <v>855</v>
      </c>
      <c r="C178" s="328"/>
      <c r="D178" s="328"/>
      <c r="E178" s="328"/>
      <c r="F178" s="342"/>
    </row>
    <row r="179" spans="2:6" x14ac:dyDescent="0.2">
      <c r="B179" t="s">
        <v>856</v>
      </c>
      <c r="C179" s="328"/>
      <c r="D179" s="328"/>
      <c r="E179" s="328"/>
      <c r="F179" s="342"/>
    </row>
    <row r="180" spans="2:6" x14ac:dyDescent="0.2">
      <c r="B180" t="s">
        <v>857</v>
      </c>
      <c r="C180" s="328"/>
      <c r="D180" s="328"/>
      <c r="E180" s="328"/>
      <c r="F180" s="342"/>
    </row>
    <row r="181" spans="2:6" x14ac:dyDescent="0.2">
      <c r="B181" t="s">
        <v>858</v>
      </c>
      <c r="C181" s="328"/>
      <c r="D181" s="328"/>
      <c r="E181" s="328"/>
      <c r="F181" s="342"/>
    </row>
    <row r="182" spans="2:6" x14ac:dyDescent="0.2">
      <c r="B182" t="s">
        <v>859</v>
      </c>
      <c r="C182" s="328"/>
      <c r="D182" s="328"/>
      <c r="E182" s="328"/>
      <c r="F182" s="342"/>
    </row>
    <row r="183" spans="2:6" x14ac:dyDescent="0.2">
      <c r="B183" t="s">
        <v>860</v>
      </c>
      <c r="C183" s="328"/>
      <c r="D183" s="328"/>
      <c r="E183" s="328"/>
      <c r="F183" s="342"/>
    </row>
    <row r="184" spans="2:6" x14ac:dyDescent="0.2">
      <c r="B184" t="s">
        <v>861</v>
      </c>
      <c r="C184" s="328"/>
      <c r="D184" s="328"/>
      <c r="E184" s="328"/>
      <c r="F184" s="342"/>
    </row>
    <row r="185" spans="2:6" x14ac:dyDescent="0.2">
      <c r="B185" t="s">
        <v>862</v>
      </c>
      <c r="C185" s="328"/>
      <c r="D185" s="328"/>
      <c r="E185" s="328"/>
      <c r="F185" s="342"/>
    </row>
    <row r="186" spans="2:6" x14ac:dyDescent="0.2">
      <c r="B186" t="s">
        <v>863</v>
      </c>
      <c r="C186" s="328"/>
      <c r="D186" s="328"/>
      <c r="E186" s="328"/>
      <c r="F186" s="342"/>
    </row>
    <row r="187" spans="2:6" x14ac:dyDescent="0.2">
      <c r="B187" t="s">
        <v>864</v>
      </c>
      <c r="C187" s="328"/>
      <c r="D187" s="328"/>
      <c r="E187" s="328"/>
      <c r="F187" s="342"/>
    </row>
    <row r="188" spans="2:6" x14ac:dyDescent="0.2">
      <c r="B188" t="s">
        <v>865</v>
      </c>
      <c r="C188" s="328"/>
      <c r="D188" s="328"/>
      <c r="E188" s="328"/>
      <c r="F188" s="342"/>
    </row>
    <row r="189" spans="2:6" x14ac:dyDescent="0.2">
      <c r="B189" t="s">
        <v>866</v>
      </c>
      <c r="C189" s="328"/>
      <c r="D189" s="328"/>
      <c r="E189" s="328"/>
      <c r="F189" s="342"/>
    </row>
    <row r="190" spans="2:6" x14ac:dyDescent="0.2">
      <c r="B190" t="s">
        <v>867</v>
      </c>
      <c r="C190" s="328"/>
      <c r="D190" s="328"/>
      <c r="E190" s="328"/>
      <c r="F190" s="342"/>
    </row>
    <row r="191" spans="2:6" x14ac:dyDescent="0.2">
      <c r="B191" t="s">
        <v>868</v>
      </c>
      <c r="C191" s="328"/>
      <c r="D191" s="328"/>
      <c r="E191" s="328"/>
      <c r="F191" s="342"/>
    </row>
    <row r="192" spans="2:6" x14ac:dyDescent="0.2">
      <c r="B192" t="s">
        <v>869</v>
      </c>
      <c r="C192" s="328"/>
      <c r="D192" s="328"/>
      <c r="E192" s="328"/>
      <c r="F192" s="342"/>
    </row>
    <row r="193" spans="2:6" x14ac:dyDescent="0.2">
      <c r="B193" t="s">
        <v>870</v>
      </c>
      <c r="C193" s="328"/>
      <c r="D193" s="328"/>
      <c r="E193" s="328"/>
      <c r="F193" s="342"/>
    </row>
    <row r="194" spans="2:6" x14ac:dyDescent="0.2">
      <c r="B194" t="s">
        <v>871</v>
      </c>
      <c r="C194" s="328"/>
      <c r="D194" s="328"/>
      <c r="E194" s="328"/>
      <c r="F194" s="342"/>
    </row>
    <row r="195" spans="2:6" x14ac:dyDescent="0.2">
      <c r="B195" t="s">
        <v>872</v>
      </c>
      <c r="C195" s="328"/>
      <c r="D195" s="328"/>
      <c r="E195" s="328"/>
      <c r="F195" s="342"/>
    </row>
    <row r="196" spans="2:6" x14ac:dyDescent="0.2">
      <c r="B196" t="s">
        <v>873</v>
      </c>
      <c r="C196" s="328"/>
      <c r="D196" s="328"/>
      <c r="E196" s="328"/>
      <c r="F196" s="342"/>
    </row>
    <row r="197" spans="2:6" x14ac:dyDescent="0.2">
      <c r="B197" t="s">
        <v>874</v>
      </c>
      <c r="C197" s="328"/>
      <c r="D197" s="328"/>
      <c r="E197" s="328"/>
      <c r="F197" s="342"/>
    </row>
    <row r="198" spans="2:6" x14ac:dyDescent="0.2">
      <c r="B198" t="s">
        <v>875</v>
      </c>
      <c r="C198" s="328"/>
      <c r="D198" s="328"/>
      <c r="E198" s="328"/>
      <c r="F198" s="342"/>
    </row>
    <row r="199" spans="2:6" x14ac:dyDescent="0.2">
      <c r="B199" t="s">
        <v>876</v>
      </c>
      <c r="C199" s="328"/>
      <c r="D199" s="328"/>
      <c r="E199" s="328"/>
      <c r="F199" s="342"/>
    </row>
    <row r="200" spans="2:6" x14ac:dyDescent="0.2">
      <c r="B200" t="s">
        <v>877</v>
      </c>
      <c r="C200" s="328"/>
      <c r="D200" s="328"/>
      <c r="E200" s="328"/>
      <c r="F200" s="342"/>
    </row>
    <row r="201" spans="2:6" x14ac:dyDescent="0.2">
      <c r="B201" t="s">
        <v>878</v>
      </c>
      <c r="C201" s="328"/>
      <c r="D201" s="328"/>
      <c r="E201" s="328"/>
      <c r="F201" s="342"/>
    </row>
    <row r="202" spans="2:6" x14ac:dyDescent="0.2">
      <c r="B202" t="s">
        <v>879</v>
      </c>
      <c r="C202" s="328"/>
      <c r="D202" s="328"/>
      <c r="E202" s="328"/>
      <c r="F202" s="342"/>
    </row>
    <row r="203" spans="2:6" x14ac:dyDescent="0.2">
      <c r="B203" t="s">
        <v>880</v>
      </c>
      <c r="C203" s="328"/>
      <c r="D203" s="328"/>
      <c r="E203" s="328"/>
      <c r="F203" s="342"/>
    </row>
    <row r="204" spans="2:6" x14ac:dyDescent="0.2">
      <c r="B204" t="s">
        <v>881</v>
      </c>
      <c r="C204" s="328"/>
      <c r="D204" s="328"/>
      <c r="E204" s="328"/>
      <c r="F204" s="342"/>
    </row>
    <row r="205" spans="2:6" x14ac:dyDescent="0.2">
      <c r="B205" t="s">
        <v>882</v>
      </c>
      <c r="C205" s="328"/>
      <c r="D205" s="328"/>
      <c r="E205" s="328"/>
      <c r="F205" s="342"/>
    </row>
    <row r="206" spans="2:6" x14ac:dyDescent="0.2">
      <c r="B206" t="s">
        <v>883</v>
      </c>
      <c r="C206" s="328"/>
      <c r="D206" s="328"/>
      <c r="E206" s="328"/>
      <c r="F206" s="342"/>
    </row>
    <row r="207" spans="2:6" x14ac:dyDescent="0.2">
      <c r="B207" t="s">
        <v>884</v>
      </c>
      <c r="C207" s="328"/>
      <c r="D207" s="328"/>
      <c r="E207" s="328"/>
      <c r="F207" s="342"/>
    </row>
    <row r="208" spans="2:6" x14ac:dyDescent="0.2">
      <c r="B208" t="s">
        <v>885</v>
      </c>
      <c r="C208" s="328"/>
      <c r="D208" s="328"/>
      <c r="E208" s="328"/>
      <c r="F208" s="342"/>
    </row>
    <row r="209" spans="2:6" x14ac:dyDescent="0.2">
      <c r="B209" t="s">
        <v>886</v>
      </c>
      <c r="C209" s="328"/>
      <c r="D209" s="328"/>
      <c r="E209" s="328"/>
      <c r="F209" s="342"/>
    </row>
    <row r="210" spans="2:6" x14ac:dyDescent="0.2">
      <c r="B210" t="s">
        <v>887</v>
      </c>
      <c r="C210" s="328"/>
      <c r="D210" s="328"/>
      <c r="E210" s="328"/>
      <c r="F210" s="342"/>
    </row>
    <row r="211" spans="2:6" x14ac:dyDescent="0.2">
      <c r="B211" t="s">
        <v>888</v>
      </c>
      <c r="C211" s="328"/>
      <c r="D211" s="328"/>
      <c r="E211" s="328"/>
      <c r="F211" s="342"/>
    </row>
    <row r="212" spans="2:6" x14ac:dyDescent="0.2">
      <c r="B212" t="s">
        <v>889</v>
      </c>
      <c r="C212" s="328"/>
      <c r="D212" s="328"/>
      <c r="E212" s="328"/>
      <c r="F212" s="342"/>
    </row>
    <row r="213" spans="2:6" x14ac:dyDescent="0.2">
      <c r="B213" t="s">
        <v>890</v>
      </c>
      <c r="C213" s="328"/>
      <c r="D213" s="328"/>
      <c r="E213" s="328"/>
      <c r="F213" s="342"/>
    </row>
    <row r="214" spans="2:6" x14ac:dyDescent="0.2">
      <c r="B214" t="s">
        <v>891</v>
      </c>
      <c r="C214" s="328"/>
      <c r="D214" s="328"/>
      <c r="E214" s="328"/>
      <c r="F214" s="342"/>
    </row>
    <row r="215" spans="2:6" x14ac:dyDescent="0.2">
      <c r="B215" t="s">
        <v>892</v>
      </c>
      <c r="C215" s="328"/>
      <c r="D215" s="328"/>
      <c r="E215" s="328"/>
      <c r="F215" s="342"/>
    </row>
    <row r="216" spans="2:6" x14ac:dyDescent="0.2">
      <c r="B216" t="s">
        <v>893</v>
      </c>
      <c r="C216" s="328"/>
      <c r="D216" s="328"/>
      <c r="E216" s="328"/>
      <c r="F216" s="342"/>
    </row>
    <row r="217" spans="2:6" ht="15" customHeight="1" x14ac:dyDescent="0.2">
      <c r="B217" t="s">
        <v>894</v>
      </c>
      <c r="C217" s="328"/>
      <c r="D217" s="328"/>
      <c r="E217" s="328"/>
      <c r="F217" s="342"/>
    </row>
    <row r="218" spans="2:6" ht="15" customHeight="1" x14ac:dyDescent="0.2">
      <c r="B218" t="s">
        <v>895</v>
      </c>
      <c r="C218" s="328"/>
      <c r="D218" s="328"/>
      <c r="E218" s="328"/>
      <c r="F218" s="342"/>
    </row>
    <row r="219" spans="2:6" ht="15" customHeight="1" x14ac:dyDescent="0.2">
      <c r="B219" t="s">
        <v>896</v>
      </c>
      <c r="C219" s="328"/>
      <c r="D219" s="328"/>
      <c r="E219" s="328"/>
      <c r="F219" s="342"/>
    </row>
    <row r="220" spans="2:6" ht="15" customHeight="1" x14ac:dyDescent="0.2">
      <c r="B220" t="s">
        <v>897</v>
      </c>
      <c r="C220" s="328"/>
      <c r="D220" s="328"/>
      <c r="E220" s="328"/>
      <c r="F220" s="342"/>
    </row>
    <row r="221" spans="2:6" ht="15" customHeight="1" x14ac:dyDescent="0.2">
      <c r="B221" t="s">
        <v>898</v>
      </c>
      <c r="C221" s="328"/>
      <c r="D221" s="328"/>
      <c r="E221" s="328"/>
      <c r="F221" s="342"/>
    </row>
    <row r="222" spans="2:6" ht="15" customHeight="1" x14ac:dyDescent="0.2">
      <c r="B222" t="s">
        <v>899</v>
      </c>
      <c r="C222" s="328"/>
      <c r="D222" s="328"/>
      <c r="E222" s="328"/>
      <c r="F222" s="342"/>
    </row>
    <row r="223" spans="2:6" ht="15" customHeight="1" x14ac:dyDescent="0.2">
      <c r="B223" t="s">
        <v>900</v>
      </c>
      <c r="C223" s="328"/>
      <c r="D223" s="328"/>
      <c r="E223" s="328"/>
      <c r="F223" s="342"/>
    </row>
    <row r="224" spans="2:6" ht="15" customHeight="1" x14ac:dyDescent="0.2">
      <c r="B224" t="s">
        <v>901</v>
      </c>
      <c r="C224" s="328"/>
      <c r="D224" s="328"/>
      <c r="E224" s="328"/>
      <c r="F224" s="342"/>
    </row>
    <row r="225" spans="2:6" ht="15" customHeight="1" x14ac:dyDescent="0.2">
      <c r="B225" t="s">
        <v>902</v>
      </c>
      <c r="C225" s="328"/>
      <c r="D225" s="328"/>
      <c r="E225" s="328"/>
      <c r="F225" s="342"/>
    </row>
    <row r="226" spans="2:6" ht="15" customHeight="1" x14ac:dyDescent="0.2">
      <c r="B226" t="s">
        <v>903</v>
      </c>
      <c r="C226" s="328"/>
      <c r="D226" s="328"/>
      <c r="E226" s="328"/>
      <c r="F226" s="342"/>
    </row>
    <row r="227" spans="2:6" ht="15" customHeight="1" x14ac:dyDescent="0.2">
      <c r="B227" t="s">
        <v>904</v>
      </c>
      <c r="C227" s="328"/>
      <c r="D227" s="328"/>
      <c r="E227" s="328"/>
      <c r="F227" s="342"/>
    </row>
    <row r="228" spans="2:6" ht="15" customHeight="1" x14ac:dyDescent="0.2">
      <c r="B228" t="s">
        <v>905</v>
      </c>
      <c r="C228" s="328"/>
      <c r="D228" s="328"/>
      <c r="E228" s="328"/>
      <c r="F228" s="342"/>
    </row>
    <row r="229" spans="2:6" ht="15" customHeight="1" x14ac:dyDescent="0.2">
      <c r="B229" t="s">
        <v>906</v>
      </c>
      <c r="C229" s="328"/>
      <c r="D229" s="328"/>
      <c r="E229" s="328"/>
      <c r="F229" s="342"/>
    </row>
    <row r="230" spans="2:6" ht="15" customHeight="1" x14ac:dyDescent="0.2">
      <c r="B230" t="s">
        <v>907</v>
      </c>
      <c r="C230" s="328"/>
      <c r="D230" s="328"/>
      <c r="E230" s="328"/>
      <c r="F230" s="342"/>
    </row>
    <row r="231" spans="2:6" ht="15" customHeight="1" x14ac:dyDescent="0.2">
      <c r="B231" t="s">
        <v>908</v>
      </c>
      <c r="C231" s="328"/>
      <c r="D231" s="328"/>
      <c r="E231" s="328"/>
      <c r="F231" s="342"/>
    </row>
    <row r="232" spans="2:6" ht="15" customHeight="1" x14ac:dyDescent="0.2">
      <c r="B232" t="s">
        <v>909</v>
      </c>
      <c r="C232" s="328"/>
      <c r="D232" s="328"/>
      <c r="E232" s="328"/>
      <c r="F232" s="342"/>
    </row>
    <row r="233" spans="2:6" ht="15" customHeight="1" x14ac:dyDescent="0.2">
      <c r="B233" t="s">
        <v>910</v>
      </c>
      <c r="C233" s="328"/>
      <c r="D233" s="328"/>
      <c r="E233" s="328"/>
      <c r="F233" s="342"/>
    </row>
    <row r="234" spans="2:6" ht="15" customHeight="1" x14ac:dyDescent="0.2">
      <c r="B234" t="s">
        <v>911</v>
      </c>
      <c r="C234" s="328"/>
      <c r="D234" s="328"/>
      <c r="E234" s="328"/>
      <c r="F234" s="342"/>
    </row>
    <row r="235" spans="2:6" ht="15" customHeight="1" x14ac:dyDescent="0.2">
      <c r="B235" t="s">
        <v>912</v>
      </c>
      <c r="C235" s="328"/>
      <c r="D235" s="328"/>
      <c r="E235" s="328"/>
      <c r="F235" s="342"/>
    </row>
    <row r="236" spans="2:6" ht="15" customHeight="1" x14ac:dyDescent="0.2">
      <c r="B236" t="s">
        <v>913</v>
      </c>
      <c r="C236" s="328"/>
      <c r="D236" s="328"/>
      <c r="E236" s="328"/>
      <c r="F236" s="342"/>
    </row>
    <row r="237" spans="2:6" ht="15" customHeight="1" x14ac:dyDescent="0.2">
      <c r="B237" t="s">
        <v>914</v>
      </c>
      <c r="C237" s="328"/>
      <c r="D237" s="328"/>
      <c r="E237" s="328"/>
      <c r="F237" s="342"/>
    </row>
    <row r="238" spans="2:6" ht="15" customHeight="1" x14ac:dyDescent="0.2">
      <c r="B238" t="s">
        <v>915</v>
      </c>
      <c r="C238" s="328"/>
      <c r="D238" s="328"/>
      <c r="E238" s="328"/>
      <c r="F238" s="342"/>
    </row>
    <row r="239" spans="2:6" x14ac:dyDescent="0.2">
      <c r="B239" t="s">
        <v>916</v>
      </c>
      <c r="C239" s="328"/>
      <c r="D239" s="328"/>
      <c r="E239" s="328"/>
      <c r="F239" s="342"/>
    </row>
    <row r="240" spans="2:6" x14ac:dyDescent="0.2">
      <c r="B240" t="s">
        <v>917</v>
      </c>
      <c r="C240" s="328"/>
      <c r="D240" s="328"/>
      <c r="E240" s="328"/>
      <c r="F240" s="342"/>
    </row>
    <row r="241" spans="2:6" x14ac:dyDescent="0.2">
      <c r="B241" t="s">
        <v>918</v>
      </c>
      <c r="C241" s="344"/>
      <c r="D241" s="344"/>
      <c r="E241" s="344"/>
      <c r="F241" s="345"/>
    </row>
    <row r="242" spans="2:6" x14ac:dyDescent="0.2">
      <c r="B242" t="s">
        <v>919</v>
      </c>
      <c r="C242" s="346"/>
      <c r="D242" s="344"/>
      <c r="E242" s="344"/>
      <c r="F242" s="345"/>
    </row>
    <row r="243" spans="2:6" x14ac:dyDescent="0.2">
      <c r="B243" t="s">
        <v>920</v>
      </c>
      <c r="C243" s="346"/>
      <c r="D243" s="344"/>
      <c r="E243" s="344"/>
      <c r="F243" s="345"/>
    </row>
    <row r="244" spans="2:6" x14ac:dyDescent="0.2">
      <c r="B244" t="s">
        <v>921</v>
      </c>
      <c r="C244" s="346"/>
      <c r="D244" s="344"/>
      <c r="E244" s="344"/>
      <c r="F244" s="345"/>
    </row>
    <row r="245" spans="2:6" x14ac:dyDescent="0.2">
      <c r="B245" t="s">
        <v>922</v>
      </c>
      <c r="C245" s="346"/>
      <c r="D245" s="344"/>
      <c r="E245" s="344"/>
      <c r="F245" s="345"/>
    </row>
    <row r="246" spans="2:6" x14ac:dyDescent="0.2">
      <c r="B246" t="s">
        <v>923</v>
      </c>
      <c r="C246" s="346"/>
      <c r="D246" s="344"/>
      <c r="E246" s="344"/>
      <c r="F246" s="345"/>
    </row>
    <row r="247" spans="2:6" x14ac:dyDescent="0.2">
      <c r="B247" t="s">
        <v>924</v>
      </c>
      <c r="C247" s="346"/>
      <c r="D247" s="344"/>
      <c r="E247" s="344"/>
      <c r="F247" s="345"/>
    </row>
    <row r="248" spans="2:6" x14ac:dyDescent="0.2">
      <c r="B248" t="s">
        <v>925</v>
      </c>
      <c r="C248" s="346"/>
      <c r="D248" s="344"/>
      <c r="E248" s="344"/>
      <c r="F248" s="345"/>
    </row>
    <row r="249" spans="2:6" x14ac:dyDescent="0.2">
      <c r="B249" t="s">
        <v>926</v>
      </c>
      <c r="C249" s="346"/>
      <c r="D249" s="344"/>
      <c r="E249" s="344"/>
      <c r="F249" s="345"/>
    </row>
    <row r="250" spans="2:6" x14ac:dyDescent="0.2">
      <c r="B250" t="s">
        <v>927</v>
      </c>
      <c r="C250" s="346"/>
      <c r="D250" s="344"/>
      <c r="E250" s="344"/>
      <c r="F250" s="345"/>
    </row>
    <row r="251" spans="2:6" x14ac:dyDescent="0.2">
      <c r="B251" t="s">
        <v>928</v>
      </c>
      <c r="C251" s="346"/>
      <c r="D251" s="344"/>
      <c r="E251" s="344"/>
      <c r="F251" s="345"/>
    </row>
    <row r="252" spans="2:6" x14ac:dyDescent="0.2">
      <c r="B252" t="s">
        <v>929</v>
      </c>
      <c r="C252" s="346"/>
      <c r="D252" s="344"/>
      <c r="E252" s="344"/>
      <c r="F252" s="345"/>
    </row>
    <row r="253" spans="2:6" x14ac:dyDescent="0.2">
      <c r="B253" t="s">
        <v>930</v>
      </c>
      <c r="C253" s="346"/>
      <c r="D253" s="344"/>
      <c r="E253" s="344"/>
      <c r="F253" s="345"/>
    </row>
    <row r="254" spans="2:6" x14ac:dyDescent="0.2">
      <c r="B254" t="s">
        <v>931</v>
      </c>
      <c r="C254" s="344"/>
      <c r="D254" s="344"/>
      <c r="E254" s="344"/>
      <c r="F254" s="345"/>
    </row>
    <row r="255" spans="2:6" x14ac:dyDescent="0.2">
      <c r="B255" s="347"/>
      <c r="C255" s="348"/>
      <c r="D255" s="344"/>
      <c r="E255" s="344"/>
      <c r="F255" s="345"/>
    </row>
    <row r="256" spans="2:6" x14ac:dyDescent="0.2">
      <c r="B256" s="343"/>
      <c r="C256" s="344"/>
      <c r="D256" s="344"/>
      <c r="E256" s="344"/>
      <c r="F256" s="345"/>
    </row>
    <row r="257" spans="2:6" ht="13.5" thickBot="1" x14ac:dyDescent="0.25">
      <c r="B257" s="349"/>
      <c r="C257" s="350"/>
      <c r="D257" s="351"/>
      <c r="E257" s="351"/>
      <c r="F257" s="345"/>
    </row>
    <row r="258" spans="2:6" ht="13.5" thickTop="1" x14ac:dyDescent="0.2">
      <c r="B258" s="352"/>
      <c r="C258" s="352"/>
      <c r="D258" s="353"/>
      <c r="E258" s="353"/>
      <c r="F258" s="354"/>
    </row>
  </sheetData>
  <sheetProtection insertRows="0" selectLockedCells="1"/>
  <mergeCells count="3">
    <mergeCell ref="B9:F9"/>
    <mergeCell ref="B82:F82"/>
    <mergeCell ref="A1:G1"/>
  </mergeCells>
  <phoneticPr fontId="2" type="noConversion"/>
  <printOptions headings="1" gridLines="1"/>
  <pageMargins left="0" right="0" top="0.72" bottom="0.21" header="0.22" footer="0.17"/>
  <pageSetup scale="80" firstPageNumber="5" orientation="landscape" r:id="rId1"/>
  <headerFooter alignWithMargins="0">
    <oddHeader>&amp;L&amp;8Page &amp;P&amp;R&amp;8Page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150"/>
  <sheetViews>
    <sheetView showGridLines="0" workbookViewId="0">
      <selection activeCell="E11" sqref="E11"/>
    </sheetView>
  </sheetViews>
  <sheetFormatPr defaultRowHeight="12.75" x14ac:dyDescent="0.2"/>
  <cols>
    <col min="1" max="1" width="44.85546875" customWidth="1"/>
    <col min="2" max="2" width="12.85546875" bestFit="1" customWidth="1"/>
    <col min="4" max="4" width="40.42578125" bestFit="1" customWidth="1"/>
    <col min="5" max="5" width="12.85546875" bestFit="1" customWidth="1"/>
  </cols>
  <sheetData>
    <row r="1" spans="1:5" ht="21.75" customHeight="1" x14ac:dyDescent="0.2">
      <c r="A1" s="414" t="s">
        <v>101</v>
      </c>
      <c r="B1" s="415"/>
      <c r="C1" s="415"/>
      <c r="D1" s="415"/>
      <c r="E1" s="415"/>
    </row>
    <row r="2" spans="1:5" x14ac:dyDescent="0.2">
      <c r="A2" s="367" t="s">
        <v>206</v>
      </c>
      <c r="B2" s="302"/>
      <c r="C2" s="303"/>
      <c r="D2" s="303"/>
      <c r="E2" s="303"/>
    </row>
    <row r="3" spans="1:5" x14ac:dyDescent="0.2">
      <c r="A3" s="368" t="s">
        <v>207</v>
      </c>
    </row>
    <row r="4" spans="1:5" x14ac:dyDescent="0.2">
      <c r="A4" s="368"/>
    </row>
    <row r="5" spans="1:5" x14ac:dyDescent="0.2">
      <c r="A5" s="366" t="str">
        <f>'ASA1'!C9</f>
        <v>North Boone CUSD 200</v>
      </c>
    </row>
    <row r="6" spans="1:5" x14ac:dyDescent="0.2">
      <c r="A6" s="366" t="str">
        <f>'ASA1'!C10</f>
        <v>04-004-2000-26</v>
      </c>
    </row>
    <row r="7" spans="1:5" x14ac:dyDescent="0.2">
      <c r="A7" s="360" t="s">
        <v>95</v>
      </c>
      <c r="B7" s="357" t="s">
        <v>91</v>
      </c>
      <c r="C7" s="303"/>
      <c r="D7" s="304" t="s">
        <v>95</v>
      </c>
      <c r="E7" s="305" t="s">
        <v>91</v>
      </c>
    </row>
    <row r="8" spans="1:5" x14ac:dyDescent="0.2">
      <c r="A8" t="s">
        <v>387</v>
      </c>
      <c r="B8">
        <v>7828</v>
      </c>
      <c r="C8" s="306"/>
      <c r="D8" t="s">
        <v>479</v>
      </c>
      <c r="E8">
        <v>3369.94</v>
      </c>
    </row>
    <row r="9" spans="1:5" x14ac:dyDescent="0.2">
      <c r="A9" t="s">
        <v>388</v>
      </c>
      <c r="B9">
        <v>4142.5</v>
      </c>
      <c r="C9" s="306"/>
      <c r="D9" t="s">
        <v>480</v>
      </c>
      <c r="E9">
        <v>4300</v>
      </c>
    </row>
    <row r="10" spans="1:5" x14ac:dyDescent="0.2">
      <c r="A10" t="s">
        <v>389</v>
      </c>
      <c r="B10">
        <v>9196.52</v>
      </c>
      <c r="C10" s="306"/>
      <c r="D10" t="s">
        <v>481</v>
      </c>
      <c r="E10">
        <v>8945.25</v>
      </c>
    </row>
    <row r="11" spans="1:5" x14ac:dyDescent="0.2">
      <c r="A11" t="s">
        <v>390</v>
      </c>
      <c r="B11">
        <v>162111.13</v>
      </c>
      <c r="C11" s="306"/>
      <c r="D11" t="s">
        <v>482</v>
      </c>
      <c r="E11">
        <v>27867.4</v>
      </c>
    </row>
    <row r="12" spans="1:5" x14ac:dyDescent="0.2">
      <c r="A12" t="s">
        <v>391</v>
      </c>
      <c r="B12">
        <v>9809.27</v>
      </c>
      <c r="C12" s="306"/>
      <c r="D12" t="s">
        <v>483</v>
      </c>
      <c r="E12">
        <v>3207.04</v>
      </c>
    </row>
    <row r="13" spans="1:5" x14ac:dyDescent="0.2">
      <c r="A13" t="s">
        <v>392</v>
      </c>
      <c r="B13">
        <v>58300</v>
      </c>
      <c r="C13" s="306"/>
      <c r="D13" t="s">
        <v>484</v>
      </c>
      <c r="E13">
        <v>3391.93</v>
      </c>
    </row>
    <row r="14" spans="1:5" x14ac:dyDescent="0.2">
      <c r="A14" t="s">
        <v>393</v>
      </c>
      <c r="B14">
        <v>26211.57</v>
      </c>
      <c r="C14" s="306"/>
      <c r="D14" t="s">
        <v>485</v>
      </c>
      <c r="E14">
        <v>13722.14</v>
      </c>
    </row>
    <row r="15" spans="1:5" x14ac:dyDescent="0.2">
      <c r="A15" t="s">
        <v>394</v>
      </c>
      <c r="B15">
        <v>49783</v>
      </c>
      <c r="C15" s="306"/>
      <c r="D15" t="s">
        <v>486</v>
      </c>
      <c r="E15">
        <v>2870.42</v>
      </c>
    </row>
    <row r="16" spans="1:5" x14ac:dyDescent="0.2">
      <c r="A16" t="s">
        <v>395</v>
      </c>
      <c r="B16">
        <v>12075</v>
      </c>
      <c r="C16" s="306"/>
      <c r="D16" t="s">
        <v>487</v>
      </c>
      <c r="E16">
        <v>5750</v>
      </c>
    </row>
    <row r="17" spans="1:5" x14ac:dyDescent="0.2">
      <c r="A17" t="s">
        <v>396</v>
      </c>
      <c r="B17">
        <v>6159</v>
      </c>
      <c r="C17" s="306"/>
      <c r="D17" t="s">
        <v>488</v>
      </c>
      <c r="E17">
        <v>3350.06</v>
      </c>
    </row>
    <row r="18" spans="1:5" x14ac:dyDescent="0.2">
      <c r="A18" t="s">
        <v>397</v>
      </c>
      <c r="B18">
        <v>7726.07</v>
      </c>
      <c r="C18" s="306"/>
      <c r="D18" t="s">
        <v>489</v>
      </c>
      <c r="E18">
        <v>263966.09000000003</v>
      </c>
    </row>
    <row r="19" spans="1:5" x14ac:dyDescent="0.2">
      <c r="A19" t="s">
        <v>398</v>
      </c>
      <c r="B19">
        <v>18222.5</v>
      </c>
      <c r="C19" s="306"/>
      <c r="D19" t="s">
        <v>490</v>
      </c>
      <c r="E19">
        <v>218533.52</v>
      </c>
    </row>
    <row r="20" spans="1:5" x14ac:dyDescent="0.2">
      <c r="A20" t="s">
        <v>399</v>
      </c>
      <c r="B20">
        <v>5041.18</v>
      </c>
      <c r="C20" s="306"/>
      <c r="D20" t="s">
        <v>491</v>
      </c>
      <c r="E20">
        <v>98400</v>
      </c>
    </row>
    <row r="21" spans="1:5" x14ac:dyDescent="0.2">
      <c r="A21" t="s">
        <v>400</v>
      </c>
      <c r="B21">
        <v>5334.35</v>
      </c>
      <c r="C21" s="306"/>
      <c r="D21" t="s">
        <v>492</v>
      </c>
      <c r="E21">
        <v>7410</v>
      </c>
    </row>
    <row r="22" spans="1:5" x14ac:dyDescent="0.2">
      <c r="A22" t="s">
        <v>401</v>
      </c>
      <c r="B22">
        <v>2870000</v>
      </c>
      <c r="C22" s="306"/>
      <c r="D22" t="s">
        <v>493</v>
      </c>
      <c r="E22">
        <v>2592</v>
      </c>
    </row>
    <row r="23" spans="1:5" x14ac:dyDescent="0.2">
      <c r="A23" t="s">
        <v>402</v>
      </c>
      <c r="B23">
        <v>12701.1</v>
      </c>
      <c r="C23" s="306"/>
      <c r="D23" t="s">
        <v>494</v>
      </c>
      <c r="E23">
        <v>2590</v>
      </c>
    </row>
    <row r="24" spans="1:5" x14ac:dyDescent="0.2">
      <c r="A24" t="s">
        <v>403</v>
      </c>
      <c r="B24">
        <v>18251</v>
      </c>
      <c r="C24" s="306"/>
      <c r="D24" t="s">
        <v>495</v>
      </c>
      <c r="E24">
        <v>31947.87</v>
      </c>
    </row>
    <row r="25" spans="1:5" x14ac:dyDescent="0.2">
      <c r="A25" t="s">
        <v>404</v>
      </c>
      <c r="B25">
        <v>5723.49</v>
      </c>
      <c r="C25" s="306"/>
      <c r="D25" t="s">
        <v>496</v>
      </c>
      <c r="E25">
        <v>2934.38</v>
      </c>
    </row>
    <row r="26" spans="1:5" x14ac:dyDescent="0.2">
      <c r="A26" t="s">
        <v>405</v>
      </c>
      <c r="B26">
        <v>5227</v>
      </c>
      <c r="C26" s="306"/>
      <c r="D26" t="s">
        <v>497</v>
      </c>
      <c r="E26">
        <v>12250</v>
      </c>
    </row>
    <row r="27" spans="1:5" x14ac:dyDescent="0.2">
      <c r="A27" t="s">
        <v>406</v>
      </c>
      <c r="B27">
        <v>1545191.79</v>
      </c>
      <c r="C27" s="306"/>
      <c r="D27" t="s">
        <v>498</v>
      </c>
      <c r="E27">
        <v>24103.08</v>
      </c>
    </row>
    <row r="28" spans="1:5" x14ac:dyDescent="0.2">
      <c r="A28" t="s">
        <v>407</v>
      </c>
      <c r="B28">
        <v>22437.16</v>
      </c>
      <c r="C28" s="306"/>
      <c r="D28" t="s">
        <v>499</v>
      </c>
      <c r="E28">
        <v>7787.47</v>
      </c>
    </row>
    <row r="29" spans="1:5" x14ac:dyDescent="0.2">
      <c r="A29" t="s">
        <v>408</v>
      </c>
      <c r="B29">
        <v>4150.88</v>
      </c>
      <c r="C29" s="306"/>
      <c r="D29" t="s">
        <v>500</v>
      </c>
      <c r="E29">
        <v>81759.45</v>
      </c>
    </row>
    <row r="30" spans="1:5" x14ac:dyDescent="0.2">
      <c r="A30" t="s">
        <v>409</v>
      </c>
      <c r="B30">
        <v>12825.16</v>
      </c>
      <c r="C30" s="306"/>
      <c r="D30" t="s">
        <v>501</v>
      </c>
      <c r="E30">
        <v>15500</v>
      </c>
    </row>
    <row r="31" spans="1:5" x14ac:dyDescent="0.2">
      <c r="A31" t="s">
        <v>410</v>
      </c>
      <c r="B31">
        <v>4668.3</v>
      </c>
      <c r="C31" s="306"/>
      <c r="D31" t="s">
        <v>502</v>
      </c>
      <c r="E31">
        <v>42080.18</v>
      </c>
    </row>
    <row r="32" spans="1:5" x14ac:dyDescent="0.2">
      <c r="A32" t="s">
        <v>411</v>
      </c>
      <c r="B32">
        <v>5777.45</v>
      </c>
      <c r="C32" s="306"/>
      <c r="D32" t="s">
        <v>503</v>
      </c>
      <c r="E32">
        <v>16491</v>
      </c>
    </row>
    <row r="33" spans="1:5" x14ac:dyDescent="0.2">
      <c r="A33" t="s">
        <v>412</v>
      </c>
      <c r="B33">
        <v>24306.03</v>
      </c>
      <c r="C33" s="306"/>
      <c r="D33" t="s">
        <v>504</v>
      </c>
      <c r="E33">
        <v>8098</v>
      </c>
    </row>
    <row r="34" spans="1:5" x14ac:dyDescent="0.2">
      <c r="A34" t="s">
        <v>413</v>
      </c>
      <c r="B34">
        <v>5757.8</v>
      </c>
      <c r="C34" s="306"/>
      <c r="D34" t="s">
        <v>505</v>
      </c>
      <c r="E34">
        <v>36467.68</v>
      </c>
    </row>
    <row r="35" spans="1:5" x14ac:dyDescent="0.2">
      <c r="A35" t="s">
        <v>414</v>
      </c>
      <c r="B35">
        <v>5175</v>
      </c>
      <c r="C35" s="306"/>
      <c r="D35" t="s">
        <v>506</v>
      </c>
      <c r="E35">
        <v>2679.95</v>
      </c>
    </row>
    <row r="36" spans="1:5" x14ac:dyDescent="0.2">
      <c r="A36" t="s">
        <v>415</v>
      </c>
      <c r="B36">
        <v>67753.990000000005</v>
      </c>
      <c r="C36" s="306"/>
      <c r="D36" t="s">
        <v>507</v>
      </c>
      <c r="E36">
        <v>12604.42</v>
      </c>
    </row>
    <row r="37" spans="1:5" x14ac:dyDescent="0.2">
      <c r="A37" t="s">
        <v>416</v>
      </c>
      <c r="B37">
        <v>37385.760000000002</v>
      </c>
      <c r="C37" s="306"/>
      <c r="D37" t="s">
        <v>508</v>
      </c>
      <c r="E37">
        <v>38244.269999999997</v>
      </c>
    </row>
    <row r="38" spans="1:5" x14ac:dyDescent="0.2">
      <c r="A38" t="s">
        <v>417</v>
      </c>
      <c r="B38">
        <v>5004</v>
      </c>
      <c r="C38" s="306"/>
      <c r="D38" t="s">
        <v>509</v>
      </c>
      <c r="E38">
        <v>170895.77</v>
      </c>
    </row>
    <row r="39" spans="1:5" x14ac:dyDescent="0.2">
      <c r="A39" t="s">
        <v>418</v>
      </c>
      <c r="B39">
        <v>6532</v>
      </c>
      <c r="C39" s="306"/>
      <c r="D39" t="s">
        <v>510</v>
      </c>
      <c r="E39">
        <v>86719.07</v>
      </c>
    </row>
    <row r="40" spans="1:5" x14ac:dyDescent="0.2">
      <c r="A40" t="s">
        <v>419</v>
      </c>
      <c r="B40">
        <v>42527.85</v>
      </c>
      <c r="C40" s="306"/>
      <c r="D40" t="s">
        <v>511</v>
      </c>
      <c r="E40">
        <v>4526</v>
      </c>
    </row>
    <row r="41" spans="1:5" x14ac:dyDescent="0.2">
      <c r="A41" t="s">
        <v>420</v>
      </c>
      <c r="B41">
        <v>18524.46</v>
      </c>
      <c r="C41" s="306"/>
      <c r="D41" t="s">
        <v>512</v>
      </c>
      <c r="E41">
        <v>3062.97</v>
      </c>
    </row>
    <row r="42" spans="1:5" x14ac:dyDescent="0.2">
      <c r="A42" t="s">
        <v>421</v>
      </c>
      <c r="B42">
        <v>20621.310000000001</v>
      </c>
      <c r="C42" s="306"/>
      <c r="D42" t="s">
        <v>513</v>
      </c>
      <c r="E42">
        <v>4524.08</v>
      </c>
    </row>
    <row r="43" spans="1:5" x14ac:dyDescent="0.2">
      <c r="A43" t="s">
        <v>422</v>
      </c>
      <c r="B43">
        <v>7795</v>
      </c>
      <c r="C43" s="306"/>
      <c r="D43" t="s">
        <v>514</v>
      </c>
      <c r="E43">
        <v>10977.21</v>
      </c>
    </row>
    <row r="44" spans="1:5" x14ac:dyDescent="0.2">
      <c r="A44" t="s">
        <v>423</v>
      </c>
      <c r="B44">
        <v>10101</v>
      </c>
      <c r="C44" s="306"/>
      <c r="D44" t="s">
        <v>515</v>
      </c>
      <c r="E44">
        <v>184769</v>
      </c>
    </row>
    <row r="45" spans="1:5" x14ac:dyDescent="0.2">
      <c r="A45" t="s">
        <v>424</v>
      </c>
      <c r="B45">
        <v>110554.15</v>
      </c>
      <c r="C45" s="306"/>
      <c r="D45" t="s">
        <v>516</v>
      </c>
      <c r="E45">
        <v>22001.25</v>
      </c>
    </row>
    <row r="46" spans="1:5" x14ac:dyDescent="0.2">
      <c r="A46" t="s">
        <v>425</v>
      </c>
      <c r="B46">
        <v>8944.9500000000007</v>
      </c>
      <c r="C46" s="306"/>
      <c r="D46" t="s">
        <v>517</v>
      </c>
      <c r="E46">
        <v>3323.8</v>
      </c>
    </row>
    <row r="47" spans="1:5" x14ac:dyDescent="0.2">
      <c r="A47" t="s">
        <v>426</v>
      </c>
      <c r="B47">
        <v>64824.76</v>
      </c>
      <c r="C47" s="306"/>
      <c r="D47" t="s">
        <v>518</v>
      </c>
      <c r="E47">
        <v>53919.79</v>
      </c>
    </row>
    <row r="48" spans="1:5" x14ac:dyDescent="0.2">
      <c r="A48" t="s">
        <v>427</v>
      </c>
      <c r="B48">
        <v>6901</v>
      </c>
      <c r="C48" s="306"/>
      <c r="D48" t="s">
        <v>519</v>
      </c>
      <c r="E48">
        <v>6153.54</v>
      </c>
    </row>
    <row r="49" spans="1:5" x14ac:dyDescent="0.2">
      <c r="A49" t="s">
        <v>428</v>
      </c>
      <c r="B49">
        <v>5048</v>
      </c>
      <c r="C49" s="306"/>
      <c r="D49" t="s">
        <v>520</v>
      </c>
      <c r="E49">
        <v>6600</v>
      </c>
    </row>
    <row r="50" spans="1:5" x14ac:dyDescent="0.2">
      <c r="A50" t="s">
        <v>429</v>
      </c>
      <c r="B50">
        <v>9400</v>
      </c>
      <c r="C50" s="306"/>
      <c r="D50" t="s">
        <v>521</v>
      </c>
      <c r="E50">
        <v>2977.23</v>
      </c>
    </row>
    <row r="51" spans="1:5" x14ac:dyDescent="0.2">
      <c r="A51" t="s">
        <v>430</v>
      </c>
      <c r="B51">
        <v>3235</v>
      </c>
      <c r="C51" s="306"/>
      <c r="D51" t="s">
        <v>522</v>
      </c>
      <c r="E51">
        <v>4125</v>
      </c>
    </row>
    <row r="52" spans="1:5" x14ac:dyDescent="0.2">
      <c r="A52" t="s">
        <v>431</v>
      </c>
      <c r="B52">
        <v>2808.02</v>
      </c>
      <c r="C52" s="306"/>
      <c r="D52" t="s">
        <v>523</v>
      </c>
      <c r="E52">
        <v>6719.5</v>
      </c>
    </row>
    <row r="53" spans="1:5" x14ac:dyDescent="0.2">
      <c r="A53" t="s">
        <v>432</v>
      </c>
      <c r="B53">
        <v>7025.24</v>
      </c>
      <c r="C53" s="306"/>
      <c r="D53" t="s">
        <v>524</v>
      </c>
      <c r="E53">
        <v>2608.67</v>
      </c>
    </row>
    <row r="54" spans="1:5" x14ac:dyDescent="0.2">
      <c r="A54" t="s">
        <v>432</v>
      </c>
      <c r="B54">
        <v>10327.209999999999</v>
      </c>
      <c r="C54" s="306"/>
      <c r="D54" t="s">
        <v>525</v>
      </c>
      <c r="E54">
        <v>52429</v>
      </c>
    </row>
    <row r="55" spans="1:5" x14ac:dyDescent="0.2">
      <c r="A55" t="s">
        <v>433</v>
      </c>
      <c r="B55">
        <v>3695</v>
      </c>
      <c r="C55" s="306"/>
      <c r="D55" t="s">
        <v>526</v>
      </c>
      <c r="E55">
        <v>19065.12</v>
      </c>
    </row>
    <row r="56" spans="1:5" x14ac:dyDescent="0.2">
      <c r="A56" t="s">
        <v>434</v>
      </c>
      <c r="B56">
        <v>11773</v>
      </c>
      <c r="C56" s="306"/>
      <c r="D56" t="s">
        <v>527</v>
      </c>
      <c r="E56">
        <v>115500</v>
      </c>
    </row>
    <row r="57" spans="1:5" x14ac:dyDescent="0.2">
      <c r="A57" t="s">
        <v>435</v>
      </c>
      <c r="B57">
        <v>20663.740000000002</v>
      </c>
      <c r="C57" s="306"/>
      <c r="D57" t="s">
        <v>528</v>
      </c>
      <c r="E57">
        <v>63308.62</v>
      </c>
    </row>
    <row r="58" spans="1:5" x14ac:dyDescent="0.2">
      <c r="A58" t="s">
        <v>436</v>
      </c>
      <c r="B58">
        <v>11433.95</v>
      </c>
      <c r="C58" s="306"/>
      <c r="D58" t="s">
        <v>529</v>
      </c>
      <c r="E58">
        <v>9955</v>
      </c>
    </row>
    <row r="59" spans="1:5" x14ac:dyDescent="0.2">
      <c r="A59" t="s">
        <v>437</v>
      </c>
      <c r="B59">
        <v>3840</v>
      </c>
      <c r="C59" s="306"/>
      <c r="D59" t="s">
        <v>530</v>
      </c>
      <c r="E59">
        <v>6151.2</v>
      </c>
    </row>
    <row r="60" spans="1:5" x14ac:dyDescent="0.2">
      <c r="A60" t="s">
        <v>438</v>
      </c>
      <c r="B60">
        <v>4362.5</v>
      </c>
      <c r="C60" s="306"/>
      <c r="D60" t="s">
        <v>531</v>
      </c>
      <c r="E60">
        <v>5357.7</v>
      </c>
    </row>
    <row r="61" spans="1:5" x14ac:dyDescent="0.2">
      <c r="A61" t="s">
        <v>439</v>
      </c>
      <c r="B61">
        <v>40616.67</v>
      </c>
      <c r="C61" s="306"/>
      <c r="D61" t="s">
        <v>532</v>
      </c>
      <c r="E61">
        <v>4705.68</v>
      </c>
    </row>
    <row r="62" spans="1:5" x14ac:dyDescent="0.2">
      <c r="A62" t="s">
        <v>440</v>
      </c>
      <c r="B62">
        <v>106854.22</v>
      </c>
      <c r="C62" s="306"/>
      <c r="D62" t="s">
        <v>533</v>
      </c>
      <c r="E62">
        <v>4142.17</v>
      </c>
    </row>
    <row r="63" spans="1:5" x14ac:dyDescent="0.2">
      <c r="A63" t="s">
        <v>441</v>
      </c>
      <c r="B63">
        <v>3582</v>
      </c>
      <c r="C63" s="306"/>
      <c r="D63" t="s">
        <v>534</v>
      </c>
      <c r="E63">
        <v>9750</v>
      </c>
    </row>
    <row r="64" spans="1:5" x14ac:dyDescent="0.2">
      <c r="A64" t="s">
        <v>442</v>
      </c>
      <c r="B64">
        <v>61080.24</v>
      </c>
      <c r="C64" s="306"/>
      <c r="D64" t="s">
        <v>535</v>
      </c>
      <c r="E64">
        <v>6130.93</v>
      </c>
    </row>
    <row r="65" spans="1:5" x14ac:dyDescent="0.2">
      <c r="A65" t="s">
        <v>443</v>
      </c>
      <c r="B65">
        <v>37242.69</v>
      </c>
      <c r="C65" s="306"/>
      <c r="D65" t="s">
        <v>536</v>
      </c>
      <c r="E65">
        <v>42218.69</v>
      </c>
    </row>
    <row r="66" spans="1:5" x14ac:dyDescent="0.2">
      <c r="A66" t="s">
        <v>444</v>
      </c>
      <c r="B66">
        <v>9028</v>
      </c>
      <c r="C66" s="306"/>
      <c r="D66" t="s">
        <v>537</v>
      </c>
      <c r="E66">
        <v>5000</v>
      </c>
    </row>
    <row r="67" spans="1:5" x14ac:dyDescent="0.2">
      <c r="A67" t="s">
        <v>445</v>
      </c>
      <c r="B67">
        <v>3490</v>
      </c>
      <c r="C67" s="306"/>
      <c r="D67" t="s">
        <v>538</v>
      </c>
      <c r="E67">
        <v>7820.73</v>
      </c>
    </row>
    <row r="68" spans="1:5" x14ac:dyDescent="0.2">
      <c r="A68" t="s">
        <v>446</v>
      </c>
      <c r="B68">
        <v>1515640.44</v>
      </c>
      <c r="C68" s="306"/>
      <c r="D68" t="s">
        <v>539</v>
      </c>
      <c r="E68">
        <v>88717.2</v>
      </c>
    </row>
    <row r="69" spans="1:5" x14ac:dyDescent="0.2">
      <c r="A69" t="s">
        <v>447</v>
      </c>
      <c r="B69">
        <v>17466.12</v>
      </c>
      <c r="C69" s="306"/>
      <c r="D69" t="s">
        <v>540</v>
      </c>
      <c r="E69">
        <v>18415.52</v>
      </c>
    </row>
    <row r="70" spans="1:5" x14ac:dyDescent="0.2">
      <c r="A70" t="s">
        <v>448</v>
      </c>
      <c r="B70">
        <v>12995</v>
      </c>
      <c r="C70" s="306"/>
      <c r="D70" t="s">
        <v>541</v>
      </c>
      <c r="E70">
        <v>50257.599999999999</v>
      </c>
    </row>
    <row r="71" spans="1:5" x14ac:dyDescent="0.2">
      <c r="A71" t="s">
        <v>449</v>
      </c>
      <c r="B71">
        <v>5000</v>
      </c>
      <c r="C71" s="306"/>
      <c r="D71" t="s">
        <v>542</v>
      </c>
      <c r="E71">
        <v>2504</v>
      </c>
    </row>
    <row r="72" spans="1:5" x14ac:dyDescent="0.2">
      <c r="A72" t="s">
        <v>450</v>
      </c>
      <c r="B72">
        <v>2965.5</v>
      </c>
      <c r="C72" s="306"/>
      <c r="D72" t="s">
        <v>543</v>
      </c>
      <c r="E72">
        <v>19679.939999999999</v>
      </c>
    </row>
    <row r="73" spans="1:5" x14ac:dyDescent="0.2">
      <c r="A73" t="s">
        <v>451</v>
      </c>
      <c r="B73">
        <v>3552</v>
      </c>
      <c r="C73" s="306"/>
      <c r="D73" t="s">
        <v>544</v>
      </c>
      <c r="E73">
        <v>7830</v>
      </c>
    </row>
    <row r="74" spans="1:5" x14ac:dyDescent="0.2">
      <c r="A74" t="s">
        <v>452</v>
      </c>
      <c r="B74">
        <v>4025</v>
      </c>
      <c r="C74" s="306"/>
      <c r="D74" t="s">
        <v>545</v>
      </c>
      <c r="E74">
        <v>2673.19</v>
      </c>
    </row>
    <row r="75" spans="1:5" x14ac:dyDescent="0.2">
      <c r="A75" t="s">
        <v>453</v>
      </c>
      <c r="B75">
        <v>9837.57</v>
      </c>
      <c r="C75" s="306"/>
      <c r="D75" t="s">
        <v>546</v>
      </c>
      <c r="E75">
        <v>16229.45</v>
      </c>
    </row>
    <row r="76" spans="1:5" x14ac:dyDescent="0.2">
      <c r="A76" t="s">
        <v>454</v>
      </c>
      <c r="B76">
        <v>10500</v>
      </c>
      <c r="C76" s="306"/>
      <c r="D76" t="s">
        <v>547</v>
      </c>
      <c r="E76">
        <v>5300</v>
      </c>
    </row>
    <row r="77" spans="1:5" x14ac:dyDescent="0.2">
      <c r="A77" t="s">
        <v>455</v>
      </c>
      <c r="B77">
        <v>2675</v>
      </c>
      <c r="C77" s="306"/>
      <c r="D77" t="s">
        <v>548</v>
      </c>
      <c r="E77">
        <v>72426.48</v>
      </c>
    </row>
    <row r="78" spans="1:5" x14ac:dyDescent="0.2">
      <c r="A78" t="s">
        <v>456</v>
      </c>
      <c r="B78">
        <v>3768</v>
      </c>
      <c r="C78" s="306"/>
      <c r="D78" t="s">
        <v>549</v>
      </c>
      <c r="E78">
        <v>864552.85</v>
      </c>
    </row>
    <row r="79" spans="1:5" x14ac:dyDescent="0.2">
      <c r="A79" t="s">
        <v>457</v>
      </c>
      <c r="B79">
        <v>27527.24</v>
      </c>
      <c r="C79" s="306"/>
      <c r="D79" t="s">
        <v>550</v>
      </c>
      <c r="E79">
        <v>7074.35</v>
      </c>
    </row>
    <row r="80" spans="1:5" x14ac:dyDescent="0.2">
      <c r="A80" t="s">
        <v>458</v>
      </c>
      <c r="B80">
        <v>6186.6</v>
      </c>
      <c r="C80" s="306"/>
      <c r="D80" t="s">
        <v>551</v>
      </c>
      <c r="E80">
        <v>2500</v>
      </c>
    </row>
    <row r="81" spans="1:5" x14ac:dyDescent="0.2">
      <c r="A81" t="s">
        <v>459</v>
      </c>
      <c r="B81">
        <v>3116.96</v>
      </c>
      <c r="C81" s="306"/>
      <c r="D81" t="s">
        <v>552</v>
      </c>
      <c r="E81">
        <v>3199.28</v>
      </c>
    </row>
    <row r="82" spans="1:5" x14ac:dyDescent="0.2">
      <c r="A82" t="s">
        <v>460</v>
      </c>
      <c r="B82">
        <v>108566.44</v>
      </c>
      <c r="C82" s="306"/>
      <c r="D82" t="s">
        <v>553</v>
      </c>
      <c r="E82">
        <v>10547.25</v>
      </c>
    </row>
    <row r="83" spans="1:5" x14ac:dyDescent="0.2">
      <c r="A83" t="s">
        <v>461</v>
      </c>
      <c r="B83">
        <v>4585.6000000000004</v>
      </c>
      <c r="C83" s="306"/>
      <c r="D83" t="s">
        <v>554</v>
      </c>
      <c r="E83">
        <v>7456.8</v>
      </c>
    </row>
    <row r="84" spans="1:5" x14ac:dyDescent="0.2">
      <c r="A84" t="s">
        <v>462</v>
      </c>
      <c r="B84">
        <v>8136.07</v>
      </c>
      <c r="C84" s="306"/>
      <c r="D84" t="s">
        <v>555</v>
      </c>
      <c r="E84">
        <v>14094.14</v>
      </c>
    </row>
    <row r="85" spans="1:5" x14ac:dyDescent="0.2">
      <c r="A85" t="s">
        <v>463</v>
      </c>
      <c r="B85">
        <v>6200</v>
      </c>
      <c r="C85" s="306"/>
      <c r="D85" t="s">
        <v>556</v>
      </c>
      <c r="E85">
        <v>3000</v>
      </c>
    </row>
    <row r="86" spans="1:5" x14ac:dyDescent="0.2">
      <c r="A86" t="s">
        <v>464</v>
      </c>
      <c r="B86">
        <v>3331.5</v>
      </c>
      <c r="C86" s="306"/>
      <c r="D86" t="s">
        <v>557</v>
      </c>
      <c r="E86">
        <v>3718.18</v>
      </c>
    </row>
    <row r="87" spans="1:5" x14ac:dyDescent="0.2">
      <c r="A87" t="s">
        <v>464</v>
      </c>
      <c r="B87">
        <v>67692</v>
      </c>
      <c r="C87" s="306"/>
      <c r="D87" t="s">
        <v>558</v>
      </c>
      <c r="E87">
        <v>6205</v>
      </c>
    </row>
    <row r="88" spans="1:5" x14ac:dyDescent="0.2">
      <c r="A88" t="s">
        <v>465</v>
      </c>
      <c r="B88">
        <v>6013</v>
      </c>
      <c r="C88" s="306"/>
      <c r="D88" t="s">
        <v>559</v>
      </c>
      <c r="E88">
        <v>4069.96</v>
      </c>
    </row>
    <row r="89" spans="1:5" x14ac:dyDescent="0.2">
      <c r="A89" t="s">
        <v>466</v>
      </c>
      <c r="B89">
        <v>149797.87</v>
      </c>
      <c r="C89" s="306"/>
      <c r="D89" t="s">
        <v>560</v>
      </c>
      <c r="E89">
        <v>6080.12</v>
      </c>
    </row>
    <row r="90" spans="1:5" x14ac:dyDescent="0.2">
      <c r="A90" t="s">
        <v>467</v>
      </c>
      <c r="B90">
        <v>5637</v>
      </c>
      <c r="C90" s="306"/>
      <c r="D90" t="s">
        <v>561</v>
      </c>
      <c r="E90">
        <v>5743.09</v>
      </c>
    </row>
    <row r="91" spans="1:5" x14ac:dyDescent="0.2">
      <c r="A91" t="s">
        <v>468</v>
      </c>
      <c r="B91">
        <v>155437.38</v>
      </c>
      <c r="C91" s="306"/>
      <c r="D91" t="s">
        <v>562</v>
      </c>
      <c r="E91">
        <v>3387.55</v>
      </c>
    </row>
    <row r="92" spans="1:5" x14ac:dyDescent="0.2">
      <c r="A92" t="s">
        <v>469</v>
      </c>
      <c r="B92">
        <v>419513.85</v>
      </c>
      <c r="C92" s="306"/>
      <c r="D92" t="s">
        <v>563</v>
      </c>
      <c r="E92">
        <v>25106.12</v>
      </c>
    </row>
    <row r="93" spans="1:5" x14ac:dyDescent="0.2">
      <c r="A93" t="s">
        <v>470</v>
      </c>
      <c r="B93">
        <v>34518.35</v>
      </c>
      <c r="C93" s="306"/>
      <c r="D93" t="s">
        <v>564</v>
      </c>
      <c r="E93">
        <v>4342.0600000000004</v>
      </c>
    </row>
    <row r="94" spans="1:5" x14ac:dyDescent="0.2">
      <c r="A94" t="s">
        <v>471</v>
      </c>
      <c r="B94">
        <v>3522.14</v>
      </c>
      <c r="C94" s="306"/>
      <c r="D94" t="s">
        <v>565</v>
      </c>
      <c r="E94">
        <v>315697</v>
      </c>
    </row>
    <row r="95" spans="1:5" x14ac:dyDescent="0.2">
      <c r="A95" t="s">
        <v>472</v>
      </c>
      <c r="B95">
        <v>5579.04</v>
      </c>
      <c r="C95" s="306"/>
      <c r="D95" t="s">
        <v>566</v>
      </c>
      <c r="E95">
        <v>12336</v>
      </c>
    </row>
    <row r="96" spans="1:5" x14ac:dyDescent="0.2">
      <c r="A96" t="s">
        <v>473</v>
      </c>
      <c r="B96">
        <v>2662.65</v>
      </c>
      <c r="C96" s="306"/>
      <c r="D96" t="s">
        <v>567</v>
      </c>
      <c r="E96">
        <v>14789.86</v>
      </c>
    </row>
    <row r="97" spans="1:5" x14ac:dyDescent="0.2">
      <c r="A97" t="s">
        <v>474</v>
      </c>
      <c r="B97">
        <v>22122</v>
      </c>
      <c r="C97" s="306"/>
      <c r="D97" t="s">
        <v>568</v>
      </c>
      <c r="E97">
        <v>12611.14</v>
      </c>
    </row>
    <row r="98" spans="1:5" x14ac:dyDescent="0.2">
      <c r="A98" t="s">
        <v>475</v>
      </c>
      <c r="B98">
        <v>3410.09</v>
      </c>
      <c r="C98" s="306"/>
      <c r="D98" t="s">
        <v>569</v>
      </c>
      <c r="E98">
        <v>10630.69</v>
      </c>
    </row>
    <row r="99" spans="1:5" x14ac:dyDescent="0.2">
      <c r="A99" t="s">
        <v>476</v>
      </c>
      <c r="B99">
        <v>3227.3</v>
      </c>
      <c r="C99" s="306"/>
      <c r="D99" t="s">
        <v>570</v>
      </c>
      <c r="E99">
        <v>6390.12</v>
      </c>
    </row>
    <row r="100" spans="1:5" x14ac:dyDescent="0.2">
      <c r="A100" t="s">
        <v>477</v>
      </c>
      <c r="B100">
        <v>4539.32</v>
      </c>
      <c r="C100" s="306"/>
      <c r="D100" t="s">
        <v>571</v>
      </c>
      <c r="E100">
        <v>30559.200000000001</v>
      </c>
    </row>
    <row r="101" spans="1:5" x14ac:dyDescent="0.2">
      <c r="A101" t="s">
        <v>478</v>
      </c>
      <c r="B101">
        <v>4139.3599999999997</v>
      </c>
      <c r="C101" s="306"/>
      <c r="D101" t="s">
        <v>572</v>
      </c>
      <c r="E101">
        <v>3111.24</v>
      </c>
    </row>
    <row r="102" spans="1:5" x14ac:dyDescent="0.2">
      <c r="A102" s="361"/>
      <c r="B102" s="358"/>
      <c r="C102" s="306"/>
      <c r="D102" s="307"/>
      <c r="E102" s="308"/>
    </row>
    <row r="103" spans="1:5" x14ac:dyDescent="0.2">
      <c r="A103" s="361"/>
      <c r="B103" s="358"/>
      <c r="C103" s="306"/>
      <c r="D103" s="307"/>
      <c r="E103" s="308"/>
    </row>
    <row r="104" spans="1:5" x14ac:dyDescent="0.2">
      <c r="A104" s="362"/>
      <c r="B104" s="359"/>
      <c r="C104" s="306"/>
      <c r="D104" s="355"/>
      <c r="E104" s="356"/>
    </row>
    <row r="105" spans="1:5" x14ac:dyDescent="0.2">
      <c r="A105" s="303"/>
      <c r="B105" s="303"/>
      <c r="C105" s="303"/>
      <c r="D105" s="309"/>
      <c r="E105" s="309"/>
    </row>
    <row r="106" spans="1:5" x14ac:dyDescent="0.2">
      <c r="A106" s="303"/>
      <c r="B106" s="303"/>
      <c r="C106" s="303"/>
      <c r="D106" s="309"/>
      <c r="E106" s="309"/>
    </row>
    <row r="107" spans="1:5" x14ac:dyDescent="0.2">
      <c r="A107" s="303"/>
      <c r="B107" s="303"/>
      <c r="C107" s="303"/>
      <c r="D107" s="309"/>
      <c r="E107" s="309"/>
    </row>
    <row r="108" spans="1:5" x14ac:dyDescent="0.2">
      <c r="A108" s="303"/>
      <c r="B108" s="303"/>
      <c r="C108" s="303"/>
      <c r="D108" s="309"/>
      <c r="E108" s="309"/>
    </row>
    <row r="109" spans="1:5" x14ac:dyDescent="0.2">
      <c r="A109" s="303"/>
      <c r="B109" s="303"/>
      <c r="C109" s="303"/>
      <c r="D109" s="309"/>
      <c r="E109" s="309"/>
    </row>
    <row r="110" spans="1:5" x14ac:dyDescent="0.2">
      <c r="A110" s="303"/>
      <c r="B110" s="303"/>
      <c r="C110" s="303"/>
      <c r="D110" s="309"/>
      <c r="E110" s="309"/>
    </row>
    <row r="111" spans="1:5" x14ac:dyDescent="0.2">
      <c r="A111" s="303"/>
      <c r="B111" s="303"/>
      <c r="C111" s="303"/>
      <c r="D111" s="309"/>
      <c r="E111" s="309"/>
    </row>
    <row r="112" spans="1:5" x14ac:dyDescent="0.2">
      <c r="A112" s="303"/>
      <c r="B112" s="303"/>
      <c r="C112" s="303"/>
      <c r="D112" s="309"/>
      <c r="E112" s="309"/>
    </row>
    <row r="113" spans="1:5" x14ac:dyDescent="0.2">
      <c r="A113" s="303"/>
      <c r="B113" s="303"/>
      <c r="C113" s="303"/>
      <c r="D113" s="309"/>
      <c r="E113" s="309"/>
    </row>
    <row r="114" spans="1:5" x14ac:dyDescent="0.2">
      <c r="A114" s="303"/>
      <c r="B114" s="303"/>
      <c r="C114" s="303"/>
      <c r="D114" s="309"/>
      <c r="E114" s="309"/>
    </row>
    <row r="115" spans="1:5" x14ac:dyDescent="0.2">
      <c r="A115" s="303"/>
      <c r="B115" s="303"/>
      <c r="C115" s="303"/>
      <c r="D115" s="309"/>
      <c r="E115" s="309"/>
    </row>
    <row r="116" spans="1:5" x14ac:dyDescent="0.2">
      <c r="A116" s="310"/>
      <c r="B116" s="303"/>
      <c r="C116" s="303"/>
      <c r="D116" s="309"/>
      <c r="E116" s="309"/>
    </row>
    <row r="117" spans="1:5" x14ac:dyDescent="0.2">
      <c r="D117" s="309"/>
      <c r="E117" s="309"/>
    </row>
    <row r="118" spans="1:5" x14ac:dyDescent="0.2">
      <c r="D118" s="309"/>
      <c r="E118" s="309"/>
    </row>
    <row r="119" spans="1:5" x14ac:dyDescent="0.2">
      <c r="D119" s="309"/>
      <c r="E119" s="309"/>
    </row>
    <row r="120" spans="1:5" x14ac:dyDescent="0.2">
      <c r="D120" s="309"/>
      <c r="E120" s="309"/>
    </row>
    <row r="121" spans="1:5" x14ac:dyDescent="0.2">
      <c r="D121" s="309"/>
      <c r="E121" s="309"/>
    </row>
    <row r="122" spans="1:5" x14ac:dyDescent="0.2">
      <c r="D122" s="309"/>
      <c r="E122" s="309"/>
    </row>
    <row r="123" spans="1:5" x14ac:dyDescent="0.2">
      <c r="D123" s="309"/>
      <c r="E123" s="309"/>
    </row>
    <row r="124" spans="1:5" x14ac:dyDescent="0.2">
      <c r="D124" s="309"/>
      <c r="E124" s="309"/>
    </row>
    <row r="125" spans="1:5" x14ac:dyDescent="0.2">
      <c r="D125" s="309"/>
      <c r="E125" s="309"/>
    </row>
    <row r="126" spans="1:5" x14ac:dyDescent="0.2">
      <c r="D126" s="309"/>
      <c r="E126" s="309"/>
    </row>
    <row r="127" spans="1:5" x14ac:dyDescent="0.2">
      <c r="D127" s="309"/>
      <c r="E127" s="309"/>
    </row>
    <row r="128" spans="1:5" x14ac:dyDescent="0.2">
      <c r="D128" s="309"/>
      <c r="E128" s="309"/>
    </row>
    <row r="129" spans="4:5" x14ac:dyDescent="0.2">
      <c r="D129" s="309"/>
      <c r="E129" s="309"/>
    </row>
    <row r="130" spans="4:5" x14ac:dyDescent="0.2">
      <c r="D130" s="309"/>
      <c r="E130" s="309"/>
    </row>
    <row r="131" spans="4:5" x14ac:dyDescent="0.2">
      <c r="D131" s="309"/>
      <c r="E131" s="309"/>
    </row>
    <row r="132" spans="4:5" x14ac:dyDescent="0.2">
      <c r="D132" s="309"/>
      <c r="E132" s="309"/>
    </row>
    <row r="133" spans="4:5" x14ac:dyDescent="0.2">
      <c r="D133" s="309"/>
      <c r="E133" s="309"/>
    </row>
    <row r="134" spans="4:5" x14ac:dyDescent="0.2">
      <c r="D134" s="309"/>
      <c r="E134" s="309"/>
    </row>
    <row r="135" spans="4:5" x14ac:dyDescent="0.2">
      <c r="D135" s="309"/>
      <c r="E135" s="309"/>
    </row>
    <row r="136" spans="4:5" x14ac:dyDescent="0.2">
      <c r="D136" s="309"/>
      <c r="E136" s="309"/>
    </row>
    <row r="137" spans="4:5" x14ac:dyDescent="0.2">
      <c r="D137" s="309"/>
      <c r="E137" s="309"/>
    </row>
    <row r="138" spans="4:5" x14ac:dyDescent="0.2">
      <c r="D138" s="309"/>
      <c r="E138" s="309"/>
    </row>
    <row r="139" spans="4:5" x14ac:dyDescent="0.2">
      <c r="D139" s="309"/>
      <c r="E139" s="309"/>
    </row>
    <row r="140" spans="4:5" x14ac:dyDescent="0.2">
      <c r="D140" s="309"/>
      <c r="E140" s="309"/>
    </row>
    <row r="141" spans="4:5" x14ac:dyDescent="0.2">
      <c r="D141" s="309"/>
      <c r="E141" s="309"/>
    </row>
    <row r="142" spans="4:5" x14ac:dyDescent="0.2">
      <c r="D142" s="309"/>
      <c r="E142" s="309"/>
    </row>
    <row r="143" spans="4:5" x14ac:dyDescent="0.2">
      <c r="D143" s="309"/>
      <c r="E143" s="309"/>
    </row>
    <row r="144" spans="4:5" x14ac:dyDescent="0.2">
      <c r="D144" s="309"/>
      <c r="E144" s="309"/>
    </row>
    <row r="145" spans="4:5" x14ac:dyDescent="0.2">
      <c r="D145" s="309"/>
      <c r="E145" s="309"/>
    </row>
    <row r="146" spans="4:5" x14ac:dyDescent="0.2">
      <c r="D146" s="309"/>
      <c r="E146" s="309"/>
    </row>
    <row r="147" spans="4:5" x14ac:dyDescent="0.2">
      <c r="D147" s="309"/>
      <c r="E147" s="309"/>
    </row>
    <row r="148" spans="4:5" x14ac:dyDescent="0.2">
      <c r="D148" s="309"/>
      <c r="E148" s="309"/>
    </row>
    <row r="149" spans="4:5" x14ac:dyDescent="0.2">
      <c r="D149" s="309"/>
      <c r="E149" s="309"/>
    </row>
    <row r="150" spans="4:5" x14ac:dyDescent="0.2">
      <c r="D150" s="309"/>
      <c r="E150" s="309"/>
    </row>
  </sheetData>
  <mergeCells count="1">
    <mergeCell ref="A1:E1"/>
  </mergeCells>
  <phoneticPr fontId="2" type="noConversion"/>
  <printOptions headings="1" gridLines="1"/>
  <pageMargins left="0" right="0" top="0.72" bottom="0.21" header="0.22" footer="0.17"/>
  <pageSetup firstPageNumber="5" orientation="landscape" r:id="rId1"/>
  <headerFooter alignWithMargins="0">
    <oddHeader>&amp;L&amp;8Page &amp;P&amp;R&amp;8Page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70"/>
  <sheetViews>
    <sheetView showGridLines="0" topLeftCell="A4" workbookViewId="0">
      <selection activeCell="C8" sqref="C8"/>
    </sheetView>
  </sheetViews>
  <sheetFormatPr defaultColWidth="9.140625" defaultRowHeight="12.75" x14ac:dyDescent="0.2"/>
  <cols>
    <col min="1" max="1" width="1.42578125" style="82" customWidth="1"/>
    <col min="2" max="2" width="41.85546875" style="82" customWidth="1"/>
    <col min="3" max="3" width="12.85546875" style="82" bestFit="1" customWidth="1"/>
    <col min="4" max="4" width="6.28515625" style="82" customWidth="1"/>
    <col min="5" max="5" width="42.42578125" style="82" bestFit="1" customWidth="1"/>
    <col min="6" max="6" width="12.85546875" style="82" bestFit="1" customWidth="1"/>
    <col min="7" max="16384" width="9.140625" style="82"/>
  </cols>
  <sheetData>
    <row r="1" spans="1:6" x14ac:dyDescent="0.2">
      <c r="A1" s="395" t="s">
        <v>174</v>
      </c>
      <c r="B1" s="395"/>
      <c r="C1" s="395"/>
      <c r="D1" s="395"/>
      <c r="E1" s="395"/>
      <c r="F1" s="395"/>
    </row>
    <row r="2" spans="1:6" x14ac:dyDescent="0.2">
      <c r="A2" s="280"/>
      <c r="B2" s="280"/>
      <c r="C2" s="280"/>
      <c r="D2" s="280"/>
      <c r="E2" s="280"/>
      <c r="F2" s="280"/>
    </row>
    <row r="3" spans="1:6" x14ac:dyDescent="0.2">
      <c r="B3" s="152" t="s">
        <v>105</v>
      </c>
    </row>
    <row r="4" spans="1:6" x14ac:dyDescent="0.2">
      <c r="B4" s="152" t="s">
        <v>106</v>
      </c>
    </row>
    <row r="5" spans="1:6" x14ac:dyDescent="0.2">
      <c r="B5" s="92"/>
    </row>
    <row r="6" spans="1:6" x14ac:dyDescent="0.2">
      <c r="B6" s="369" t="str">
        <f>'ASA1'!C9</f>
        <v>North Boone CUSD 200</v>
      </c>
    </row>
    <row r="7" spans="1:6" x14ac:dyDescent="0.2">
      <c r="B7" s="87" t="str">
        <f>'ASA1'!C10</f>
        <v>04-004-2000-26</v>
      </c>
    </row>
    <row r="8" spans="1:6" x14ac:dyDescent="0.2">
      <c r="B8" s="84"/>
    </row>
    <row r="9" spans="1:6" x14ac:dyDescent="0.2">
      <c r="B9" s="416" t="s">
        <v>104</v>
      </c>
      <c r="C9" s="417"/>
      <c r="D9" s="417"/>
      <c r="E9" s="417"/>
      <c r="F9" s="417"/>
    </row>
    <row r="10" spans="1:6" x14ac:dyDescent="0.2">
      <c r="B10" s="85"/>
      <c r="C10" s="83"/>
    </row>
    <row r="11" spans="1:6" x14ac:dyDescent="0.2">
      <c r="B11" s="360" t="s">
        <v>95</v>
      </c>
      <c r="C11" s="357" t="s">
        <v>91</v>
      </c>
      <c r="D11" s="88"/>
      <c r="E11" s="304" t="s">
        <v>95</v>
      </c>
      <c r="F11" s="305" t="s">
        <v>91</v>
      </c>
    </row>
    <row r="12" spans="1:6" s="89" customFormat="1" ht="14.65" customHeight="1" x14ac:dyDescent="0.2">
      <c r="B12" t="s">
        <v>341</v>
      </c>
      <c r="C12">
        <v>2204.89</v>
      </c>
      <c r="E12" t="s">
        <v>295</v>
      </c>
      <c r="F12">
        <v>2481.69</v>
      </c>
    </row>
    <row r="13" spans="1:6" s="89" customFormat="1" ht="14.65" customHeight="1" x14ac:dyDescent="0.2">
      <c r="B13" t="s">
        <v>342</v>
      </c>
      <c r="C13">
        <v>1303</v>
      </c>
      <c r="E13" t="s">
        <v>296</v>
      </c>
      <c r="F13">
        <v>1680</v>
      </c>
    </row>
    <row r="14" spans="1:6" s="89" customFormat="1" ht="14.65" customHeight="1" x14ac:dyDescent="0.2">
      <c r="B14" t="s">
        <v>343</v>
      </c>
      <c r="C14">
        <v>2139.64</v>
      </c>
      <c r="E14" t="s">
        <v>297</v>
      </c>
      <c r="F14">
        <v>1361.41</v>
      </c>
    </row>
    <row r="15" spans="1:6" s="89" customFormat="1" ht="14.65" customHeight="1" x14ac:dyDescent="0.2">
      <c r="B15" t="s">
        <v>344</v>
      </c>
      <c r="C15">
        <v>1490</v>
      </c>
      <c r="E15" t="s">
        <v>298</v>
      </c>
      <c r="F15">
        <v>1346.33</v>
      </c>
    </row>
    <row r="16" spans="1:6" s="89" customFormat="1" ht="14.65" customHeight="1" x14ac:dyDescent="0.2">
      <c r="B16" t="s">
        <v>345</v>
      </c>
      <c r="C16">
        <v>1672.6</v>
      </c>
      <c r="E16" t="s">
        <v>299</v>
      </c>
      <c r="F16">
        <v>1200</v>
      </c>
    </row>
    <row r="17" spans="2:6" s="89" customFormat="1" ht="14.65" customHeight="1" x14ac:dyDescent="0.2">
      <c r="B17" t="s">
        <v>346</v>
      </c>
      <c r="C17">
        <v>2200</v>
      </c>
      <c r="E17" t="s">
        <v>300</v>
      </c>
      <c r="F17">
        <v>1430</v>
      </c>
    </row>
    <row r="18" spans="2:6" s="89" customFormat="1" ht="14.65" customHeight="1" x14ac:dyDescent="0.2">
      <c r="B18" t="s">
        <v>347</v>
      </c>
      <c r="C18">
        <v>1388.15</v>
      </c>
      <c r="E18" t="s">
        <v>301</v>
      </c>
      <c r="F18">
        <v>1052.75</v>
      </c>
    </row>
    <row r="19" spans="2:6" s="89" customFormat="1" ht="14.65" customHeight="1" x14ac:dyDescent="0.2">
      <c r="B19" t="s">
        <v>348</v>
      </c>
      <c r="C19">
        <v>2000</v>
      </c>
      <c r="E19" t="s">
        <v>302</v>
      </c>
      <c r="F19">
        <v>1717.13</v>
      </c>
    </row>
    <row r="20" spans="2:6" s="89" customFormat="1" ht="14.65" customHeight="1" x14ac:dyDescent="0.2">
      <c r="B20" t="s">
        <v>349</v>
      </c>
      <c r="C20">
        <v>1499</v>
      </c>
      <c r="E20" t="s">
        <v>303</v>
      </c>
      <c r="F20">
        <v>1278.95</v>
      </c>
    </row>
    <row r="21" spans="2:6" s="89" customFormat="1" ht="14.65" customHeight="1" x14ac:dyDescent="0.2">
      <c r="B21" t="s">
        <v>350</v>
      </c>
      <c r="C21">
        <v>1719.88</v>
      </c>
      <c r="E21" t="s">
        <v>304</v>
      </c>
      <c r="F21">
        <v>1194.46</v>
      </c>
    </row>
    <row r="22" spans="2:6" s="89" customFormat="1" ht="14.65" customHeight="1" x14ac:dyDescent="0.2">
      <c r="B22" t="s">
        <v>351</v>
      </c>
      <c r="C22">
        <v>2300</v>
      </c>
      <c r="E22" t="s">
        <v>305</v>
      </c>
      <c r="F22">
        <v>1816.6</v>
      </c>
    </row>
    <row r="23" spans="2:6" s="89" customFormat="1" ht="14.65" customHeight="1" x14ac:dyDescent="0.2">
      <c r="B23" t="s">
        <v>352</v>
      </c>
      <c r="C23">
        <v>1458.5</v>
      </c>
      <c r="E23" t="s">
        <v>306</v>
      </c>
      <c r="F23">
        <v>1543.5</v>
      </c>
    </row>
    <row r="24" spans="2:6" s="89" customFormat="1" ht="14.65" customHeight="1" x14ac:dyDescent="0.2">
      <c r="B24" t="s">
        <v>353</v>
      </c>
      <c r="C24">
        <v>1719</v>
      </c>
      <c r="E24" t="s">
        <v>307</v>
      </c>
      <c r="F24">
        <v>1630.42</v>
      </c>
    </row>
    <row r="25" spans="2:6" s="89" customFormat="1" ht="14.65" customHeight="1" x14ac:dyDescent="0.2">
      <c r="B25" t="s">
        <v>354</v>
      </c>
      <c r="C25">
        <v>1225</v>
      </c>
      <c r="E25" t="s">
        <v>308</v>
      </c>
      <c r="F25">
        <v>2467.7399999999998</v>
      </c>
    </row>
    <row r="26" spans="2:6" s="89" customFormat="1" ht="14.65" customHeight="1" x14ac:dyDescent="0.2">
      <c r="B26" t="s">
        <v>355</v>
      </c>
      <c r="C26">
        <v>1000</v>
      </c>
      <c r="E26" t="s">
        <v>309</v>
      </c>
      <c r="F26">
        <v>1850.38</v>
      </c>
    </row>
    <row r="27" spans="2:6" s="89" customFormat="1" ht="14.65" customHeight="1" x14ac:dyDescent="0.2">
      <c r="B27" t="s">
        <v>356</v>
      </c>
      <c r="C27">
        <v>1926.82</v>
      </c>
      <c r="E27" t="s">
        <v>310</v>
      </c>
      <c r="F27">
        <v>1558.32</v>
      </c>
    </row>
    <row r="28" spans="2:6" s="89" customFormat="1" ht="14.65" customHeight="1" x14ac:dyDescent="0.2">
      <c r="B28" t="s">
        <v>357</v>
      </c>
      <c r="C28">
        <v>2000</v>
      </c>
      <c r="E28" t="s">
        <v>311</v>
      </c>
      <c r="F28">
        <v>1161.25</v>
      </c>
    </row>
    <row r="29" spans="2:6" s="89" customFormat="1" ht="14.65" customHeight="1" x14ac:dyDescent="0.2">
      <c r="B29" t="s">
        <v>358</v>
      </c>
      <c r="C29">
        <v>1137.5</v>
      </c>
      <c r="E29" t="s">
        <v>312</v>
      </c>
      <c r="F29">
        <v>1099.48</v>
      </c>
    </row>
    <row r="30" spans="2:6" s="89" customFormat="1" ht="14.65" customHeight="1" x14ac:dyDescent="0.2">
      <c r="B30" t="s">
        <v>359</v>
      </c>
      <c r="C30">
        <v>2136.25</v>
      </c>
      <c r="E30" t="s">
        <v>313</v>
      </c>
      <c r="F30">
        <v>1640</v>
      </c>
    </row>
    <row r="31" spans="2:6" s="89" customFormat="1" ht="14.65" customHeight="1" x14ac:dyDescent="0.2">
      <c r="B31" t="s">
        <v>360</v>
      </c>
      <c r="C31">
        <v>2155</v>
      </c>
      <c r="E31" t="s">
        <v>314</v>
      </c>
      <c r="F31">
        <v>1035.53</v>
      </c>
    </row>
    <row r="32" spans="2:6" s="89" customFormat="1" ht="14.65" customHeight="1" x14ac:dyDescent="0.2">
      <c r="B32" t="s">
        <v>361</v>
      </c>
      <c r="C32">
        <v>1832.96</v>
      </c>
      <c r="E32" t="s">
        <v>315</v>
      </c>
      <c r="F32">
        <v>1123.23</v>
      </c>
    </row>
    <row r="33" spans="2:6" s="89" customFormat="1" ht="14.65" customHeight="1" x14ac:dyDescent="0.2">
      <c r="B33" t="s">
        <v>362</v>
      </c>
      <c r="C33">
        <v>2471.5100000000002</v>
      </c>
      <c r="E33" t="s">
        <v>316</v>
      </c>
      <c r="F33">
        <v>1410.9</v>
      </c>
    </row>
    <row r="34" spans="2:6" s="89" customFormat="1" ht="14.65" customHeight="1" x14ac:dyDescent="0.2">
      <c r="B34" t="s">
        <v>363</v>
      </c>
      <c r="C34">
        <v>2195</v>
      </c>
      <c r="E34" t="s">
        <v>317</v>
      </c>
      <c r="F34">
        <v>1172</v>
      </c>
    </row>
    <row r="35" spans="2:6" s="89" customFormat="1" ht="14.65" customHeight="1" x14ac:dyDescent="0.2">
      <c r="B35" t="s">
        <v>364</v>
      </c>
      <c r="C35">
        <v>1500</v>
      </c>
      <c r="E35" t="s">
        <v>318</v>
      </c>
      <c r="F35">
        <v>1250</v>
      </c>
    </row>
    <row r="36" spans="2:6" s="89" customFormat="1" ht="14.65" customHeight="1" x14ac:dyDescent="0.2">
      <c r="B36" t="s">
        <v>365</v>
      </c>
      <c r="C36">
        <v>1304.1300000000001</v>
      </c>
      <c r="E36" t="s">
        <v>319</v>
      </c>
      <c r="F36">
        <v>2041</v>
      </c>
    </row>
    <row r="37" spans="2:6" s="89" customFormat="1" ht="14.65" customHeight="1" x14ac:dyDescent="0.2">
      <c r="B37" t="s">
        <v>366</v>
      </c>
      <c r="C37">
        <v>1265.44</v>
      </c>
      <c r="E37" t="s">
        <v>320</v>
      </c>
      <c r="F37">
        <v>1440.69</v>
      </c>
    </row>
    <row r="38" spans="2:6" s="89" customFormat="1" ht="14.65" customHeight="1" x14ac:dyDescent="0.2">
      <c r="B38" t="s">
        <v>367</v>
      </c>
      <c r="C38">
        <v>1311.77</v>
      </c>
      <c r="E38" t="s">
        <v>321</v>
      </c>
      <c r="F38">
        <v>1440</v>
      </c>
    </row>
    <row r="39" spans="2:6" s="89" customFormat="1" ht="14.65" customHeight="1" x14ac:dyDescent="0.2">
      <c r="B39" t="s">
        <v>368</v>
      </c>
      <c r="C39">
        <v>1733.55</v>
      </c>
      <c r="E39" t="s">
        <v>322</v>
      </c>
      <c r="F39">
        <v>1322.94</v>
      </c>
    </row>
    <row r="40" spans="2:6" s="89" customFormat="1" ht="14.65" customHeight="1" x14ac:dyDescent="0.2">
      <c r="B40" t="s">
        <v>369</v>
      </c>
      <c r="C40">
        <v>1012.5</v>
      </c>
      <c r="E40" t="s">
        <v>323</v>
      </c>
      <c r="F40">
        <v>1050</v>
      </c>
    </row>
    <row r="41" spans="2:6" s="89" customFormat="1" ht="14.65" customHeight="1" x14ac:dyDescent="0.2">
      <c r="B41" t="s">
        <v>370</v>
      </c>
      <c r="C41">
        <v>2495.81</v>
      </c>
      <c r="E41" t="s">
        <v>324</v>
      </c>
      <c r="F41">
        <v>2497.3000000000002</v>
      </c>
    </row>
    <row r="42" spans="2:6" s="89" customFormat="1" ht="14.65" customHeight="1" x14ac:dyDescent="0.2">
      <c r="B42" t="s">
        <v>371</v>
      </c>
      <c r="C42">
        <v>1075</v>
      </c>
      <c r="E42" t="s">
        <v>325</v>
      </c>
      <c r="F42">
        <v>1888</v>
      </c>
    </row>
    <row r="43" spans="2:6" s="89" customFormat="1" ht="14.65" customHeight="1" x14ac:dyDescent="0.2">
      <c r="B43" t="s">
        <v>372</v>
      </c>
      <c r="C43">
        <v>2134.67</v>
      </c>
      <c r="E43" t="s">
        <v>326</v>
      </c>
      <c r="F43">
        <v>1050</v>
      </c>
    </row>
    <row r="44" spans="2:6" s="89" customFormat="1" ht="14.65" customHeight="1" x14ac:dyDescent="0.2">
      <c r="B44" t="s">
        <v>373</v>
      </c>
      <c r="C44">
        <v>2089</v>
      </c>
      <c r="E44" t="s">
        <v>327</v>
      </c>
      <c r="F44">
        <v>1747</v>
      </c>
    </row>
    <row r="45" spans="2:6" s="89" customFormat="1" ht="14.65" customHeight="1" x14ac:dyDescent="0.2">
      <c r="B45" t="s">
        <v>374</v>
      </c>
      <c r="C45">
        <v>1246.42</v>
      </c>
      <c r="E45" t="s">
        <v>328</v>
      </c>
      <c r="F45">
        <v>1505</v>
      </c>
    </row>
    <row r="46" spans="2:6" s="89" customFormat="1" ht="14.65" customHeight="1" x14ac:dyDescent="0.2">
      <c r="B46" t="s">
        <v>375</v>
      </c>
      <c r="C46">
        <v>2150</v>
      </c>
      <c r="E46" t="s">
        <v>329</v>
      </c>
      <c r="F46">
        <v>1625.96</v>
      </c>
    </row>
    <row r="47" spans="2:6" s="89" customFormat="1" ht="14.65" customHeight="1" x14ac:dyDescent="0.2">
      <c r="B47" t="s">
        <v>376</v>
      </c>
      <c r="C47">
        <v>1025</v>
      </c>
      <c r="E47" t="s">
        <v>330</v>
      </c>
      <c r="F47">
        <v>2495</v>
      </c>
    </row>
    <row r="48" spans="2:6" s="89" customFormat="1" ht="14.65" customHeight="1" x14ac:dyDescent="0.2">
      <c r="B48" t="s">
        <v>377</v>
      </c>
      <c r="C48">
        <v>1138.5</v>
      </c>
      <c r="E48" t="s">
        <v>331</v>
      </c>
      <c r="F48">
        <v>1790</v>
      </c>
    </row>
    <row r="49" spans="2:6" s="89" customFormat="1" ht="14.65" customHeight="1" x14ac:dyDescent="0.2">
      <c r="B49" t="s">
        <v>378</v>
      </c>
      <c r="C49">
        <v>2430.0500000000002</v>
      </c>
      <c r="E49" t="s">
        <v>332</v>
      </c>
      <c r="F49">
        <v>1662.97</v>
      </c>
    </row>
    <row r="50" spans="2:6" s="89" customFormat="1" ht="14.65" customHeight="1" x14ac:dyDescent="0.2">
      <c r="B50" t="s">
        <v>379</v>
      </c>
      <c r="C50">
        <v>2408</v>
      </c>
      <c r="E50" t="s">
        <v>333</v>
      </c>
      <c r="F50">
        <v>1100.46</v>
      </c>
    </row>
    <row r="51" spans="2:6" s="89" customFormat="1" ht="14.65" customHeight="1" x14ac:dyDescent="0.2">
      <c r="B51" t="s">
        <v>380</v>
      </c>
      <c r="C51">
        <v>1016.68</v>
      </c>
      <c r="E51" t="s">
        <v>334</v>
      </c>
      <c r="F51">
        <v>1072.6199999999999</v>
      </c>
    </row>
    <row r="52" spans="2:6" s="89" customFormat="1" ht="14.65" customHeight="1" x14ac:dyDescent="0.2">
      <c r="B52" t="s">
        <v>381</v>
      </c>
      <c r="C52">
        <v>1724.77</v>
      </c>
      <c r="E52" t="s">
        <v>335</v>
      </c>
      <c r="F52">
        <v>2000</v>
      </c>
    </row>
    <row r="53" spans="2:6" s="89" customFormat="1" ht="14.65" customHeight="1" x14ac:dyDescent="0.2">
      <c r="B53" t="s">
        <v>382</v>
      </c>
      <c r="C53">
        <v>2425</v>
      </c>
      <c r="E53" t="s">
        <v>336</v>
      </c>
      <c r="F53">
        <v>1047.9000000000001</v>
      </c>
    </row>
    <row r="54" spans="2:6" s="89" customFormat="1" ht="14.65" customHeight="1" x14ac:dyDescent="0.2">
      <c r="B54" t="s">
        <v>383</v>
      </c>
      <c r="C54">
        <v>1050</v>
      </c>
      <c r="E54" t="s">
        <v>337</v>
      </c>
      <c r="F54">
        <v>1081</v>
      </c>
    </row>
    <row r="55" spans="2:6" s="89" customFormat="1" ht="14.65" customHeight="1" x14ac:dyDescent="0.2">
      <c r="B55" t="s">
        <v>384</v>
      </c>
      <c r="C55">
        <v>1605.6</v>
      </c>
      <c r="E55" t="s">
        <v>338</v>
      </c>
      <c r="F55">
        <v>1092.68</v>
      </c>
    </row>
    <row r="56" spans="2:6" s="89" customFormat="1" ht="14.65" customHeight="1" x14ac:dyDescent="0.2">
      <c r="B56" t="s">
        <v>385</v>
      </c>
      <c r="C56">
        <v>1823.34</v>
      </c>
      <c r="E56" t="s">
        <v>339</v>
      </c>
      <c r="F56">
        <v>1491.65</v>
      </c>
    </row>
    <row r="57" spans="2:6" s="89" customFormat="1" ht="14.65" customHeight="1" x14ac:dyDescent="0.2">
      <c r="B57" t="s">
        <v>386</v>
      </c>
      <c r="C57">
        <v>2121.7800000000002</v>
      </c>
      <c r="E57" t="s">
        <v>340</v>
      </c>
      <c r="F57">
        <v>1303.72</v>
      </c>
    </row>
    <row r="58" spans="2:6" s="89" customFormat="1" ht="14.65" customHeight="1" x14ac:dyDescent="0.2">
      <c r="B58" s="361"/>
      <c r="C58" s="358"/>
      <c r="E58" s="307"/>
      <c r="F58" s="308"/>
    </row>
    <row r="59" spans="2:6" s="89" customFormat="1" x14ac:dyDescent="0.2">
      <c r="B59" s="362"/>
      <c r="C59" s="359"/>
      <c r="E59" s="355"/>
      <c r="F59" s="356"/>
    </row>
    <row r="70" spans="2:2" x14ac:dyDescent="0.2">
      <c r="B70" s="191"/>
    </row>
  </sheetData>
  <mergeCells count="2">
    <mergeCell ref="B9:F9"/>
    <mergeCell ref="A1:F1"/>
  </mergeCells>
  <phoneticPr fontId="2" type="noConversion"/>
  <printOptions headings="1" gridLines="1"/>
  <pageMargins left="0.5" right="0" top="0.72" bottom="0.21" header="0.22" footer="0.17"/>
  <pageSetup firstPageNumber="5" orientation="landscape" r:id="rId1"/>
  <headerFooter alignWithMargins="0">
    <oddHeader>&amp;L&amp;8Page &amp;P&amp;R&amp;8Page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61"/>
  <sheetViews>
    <sheetView showGridLines="0" workbookViewId="0">
      <selection activeCell="B6" sqref="B6"/>
    </sheetView>
  </sheetViews>
  <sheetFormatPr defaultColWidth="9.140625" defaultRowHeight="12.75" x14ac:dyDescent="0.2"/>
  <cols>
    <col min="1" max="1" width="39.28515625" style="82" customWidth="1"/>
    <col min="2" max="2" width="12.85546875" style="82" bestFit="1" customWidth="1"/>
    <col min="3" max="3" width="12.85546875" style="82" customWidth="1"/>
    <col min="4" max="4" width="40.5703125" style="82" bestFit="1" customWidth="1"/>
    <col min="5" max="5" width="12.85546875" style="82" bestFit="1" customWidth="1"/>
    <col min="6" max="6" width="4.7109375" style="82" customWidth="1"/>
    <col min="7" max="16384" width="9.140625" style="82"/>
  </cols>
  <sheetData>
    <row r="1" spans="1:5" x14ac:dyDescent="0.2">
      <c r="A1" s="395"/>
      <c r="B1" s="395"/>
      <c r="C1" s="395"/>
      <c r="D1" s="395"/>
      <c r="E1" s="395"/>
    </row>
    <row r="3" spans="1:5" s="86" customFormat="1" x14ac:dyDescent="0.2">
      <c r="A3" s="152" t="s">
        <v>107</v>
      </c>
    </row>
    <row r="4" spans="1:5" s="86" customFormat="1" x14ac:dyDescent="0.2">
      <c r="A4" s="152" t="s">
        <v>108</v>
      </c>
    </row>
    <row r="5" spans="1:5" s="86" customFormat="1" x14ac:dyDescent="0.2">
      <c r="A5" s="152"/>
    </row>
    <row r="6" spans="1:5" x14ac:dyDescent="0.2">
      <c r="A6" s="149" t="str">
        <f>'ASA1'!C9</f>
        <v>North Boone CUSD 200</v>
      </c>
    </row>
    <row r="7" spans="1:5" x14ac:dyDescent="0.2">
      <c r="A7" s="87" t="str">
        <f>'ASA1'!C10</f>
        <v>04-004-2000-26</v>
      </c>
    </row>
    <row r="8" spans="1:5" x14ac:dyDescent="0.2">
      <c r="A8" s="87"/>
    </row>
    <row r="9" spans="1:5" x14ac:dyDescent="0.2">
      <c r="A9" s="416" t="s">
        <v>102</v>
      </c>
      <c r="B9" s="417"/>
      <c r="C9" s="417"/>
      <c r="D9" s="417"/>
      <c r="E9" s="417"/>
    </row>
    <row r="10" spans="1:5" x14ac:dyDescent="0.2">
      <c r="A10" s="85"/>
      <c r="B10" s="83"/>
      <c r="C10" s="83"/>
    </row>
    <row r="11" spans="1:5" x14ac:dyDescent="0.2">
      <c r="A11" s="304" t="s">
        <v>95</v>
      </c>
      <c r="B11" s="305" t="s">
        <v>91</v>
      </c>
      <c r="C11" s="370"/>
      <c r="D11" s="304" t="s">
        <v>95</v>
      </c>
      <c r="E11" s="305" t="s">
        <v>91</v>
      </c>
    </row>
    <row r="12" spans="1:5" s="89" customFormat="1" ht="14.65" customHeight="1" x14ac:dyDescent="0.2">
      <c r="A12" t="s">
        <v>217</v>
      </c>
      <c r="B12">
        <v>600</v>
      </c>
      <c r="C12"/>
      <c r="D12" t="s">
        <v>256</v>
      </c>
      <c r="E12">
        <v>700</v>
      </c>
    </row>
    <row r="13" spans="1:5" s="89" customFormat="1" ht="14.65" customHeight="1" x14ac:dyDescent="0.2">
      <c r="A13" t="s">
        <v>218</v>
      </c>
      <c r="B13">
        <v>558</v>
      </c>
      <c r="C13"/>
      <c r="D13" t="s">
        <v>257</v>
      </c>
      <c r="E13">
        <v>620.54</v>
      </c>
    </row>
    <row r="14" spans="1:5" s="89" customFormat="1" ht="14.65" customHeight="1" x14ac:dyDescent="0.2">
      <c r="A14" t="s">
        <v>219</v>
      </c>
      <c r="B14">
        <v>804.85</v>
      </c>
      <c r="C14"/>
      <c r="D14" t="s">
        <v>258</v>
      </c>
      <c r="E14">
        <v>554.20000000000005</v>
      </c>
    </row>
    <row r="15" spans="1:5" s="89" customFormat="1" ht="14.65" customHeight="1" x14ac:dyDescent="0.2">
      <c r="A15" t="s">
        <v>220</v>
      </c>
      <c r="B15">
        <v>906</v>
      </c>
      <c r="C15"/>
      <c r="D15" t="s">
        <v>259</v>
      </c>
      <c r="E15">
        <v>550</v>
      </c>
    </row>
    <row r="16" spans="1:5" s="89" customFormat="1" ht="14.65" customHeight="1" x14ac:dyDescent="0.2">
      <c r="A16" t="s">
        <v>221</v>
      </c>
      <c r="B16">
        <v>912.46</v>
      </c>
      <c r="C16"/>
      <c r="D16" t="s">
        <v>260</v>
      </c>
      <c r="E16">
        <v>600</v>
      </c>
    </row>
    <row r="17" spans="1:5" s="89" customFormat="1" ht="14.65" customHeight="1" x14ac:dyDescent="0.2">
      <c r="A17" t="s">
        <v>222</v>
      </c>
      <c r="B17">
        <v>732.35</v>
      </c>
      <c r="C17"/>
      <c r="D17" t="s">
        <v>261</v>
      </c>
      <c r="E17">
        <v>597</v>
      </c>
    </row>
    <row r="18" spans="1:5" s="89" customFormat="1" ht="14.65" customHeight="1" x14ac:dyDescent="0.2">
      <c r="A18" t="s">
        <v>223</v>
      </c>
      <c r="B18">
        <v>534.04</v>
      </c>
      <c r="C18"/>
      <c r="D18" t="s">
        <v>262</v>
      </c>
      <c r="E18">
        <v>735</v>
      </c>
    </row>
    <row r="19" spans="1:5" s="89" customFormat="1" ht="14.65" customHeight="1" x14ac:dyDescent="0.2">
      <c r="A19" t="s">
        <v>224</v>
      </c>
      <c r="B19">
        <v>531.25</v>
      </c>
      <c r="C19"/>
      <c r="D19" t="s">
        <v>263</v>
      </c>
      <c r="E19">
        <v>935.97</v>
      </c>
    </row>
    <row r="20" spans="1:5" s="89" customFormat="1" ht="14.65" customHeight="1" x14ac:dyDescent="0.2">
      <c r="A20" t="s">
        <v>225</v>
      </c>
      <c r="B20">
        <v>695</v>
      </c>
      <c r="C20"/>
      <c r="D20" t="s">
        <v>264</v>
      </c>
      <c r="E20">
        <v>977.52</v>
      </c>
    </row>
    <row r="21" spans="1:5" s="89" customFormat="1" ht="14.65" customHeight="1" x14ac:dyDescent="0.2">
      <c r="A21" t="s">
        <v>226</v>
      </c>
      <c r="B21">
        <v>789</v>
      </c>
      <c r="C21"/>
      <c r="D21" t="s">
        <v>265</v>
      </c>
      <c r="E21">
        <v>776</v>
      </c>
    </row>
    <row r="22" spans="1:5" s="89" customFormat="1" ht="14.65" customHeight="1" x14ac:dyDescent="0.2">
      <c r="A22" t="s">
        <v>227</v>
      </c>
      <c r="B22">
        <v>600</v>
      </c>
      <c r="C22"/>
      <c r="D22" t="s">
        <v>266</v>
      </c>
      <c r="E22">
        <v>972.35</v>
      </c>
    </row>
    <row r="23" spans="1:5" s="89" customFormat="1" ht="14.65" customHeight="1" x14ac:dyDescent="0.2">
      <c r="A23" t="s">
        <v>228</v>
      </c>
      <c r="B23">
        <v>500</v>
      </c>
      <c r="C23"/>
      <c r="D23" t="s">
        <v>267</v>
      </c>
      <c r="E23">
        <v>834.14</v>
      </c>
    </row>
    <row r="24" spans="1:5" s="89" customFormat="1" ht="14.65" customHeight="1" x14ac:dyDescent="0.2">
      <c r="A24" t="s">
        <v>229</v>
      </c>
      <c r="B24">
        <v>537.66</v>
      </c>
      <c r="C24"/>
      <c r="D24" t="s">
        <v>268</v>
      </c>
      <c r="E24">
        <v>703</v>
      </c>
    </row>
    <row r="25" spans="1:5" s="89" customFormat="1" ht="14.65" customHeight="1" x14ac:dyDescent="0.2">
      <c r="A25" t="s">
        <v>230</v>
      </c>
      <c r="B25">
        <v>759.55</v>
      </c>
      <c r="C25"/>
      <c r="D25" t="s">
        <v>269</v>
      </c>
      <c r="E25">
        <v>650.85</v>
      </c>
    </row>
    <row r="26" spans="1:5" s="89" customFormat="1" ht="14.65" customHeight="1" x14ac:dyDescent="0.2">
      <c r="A26" t="s">
        <v>231</v>
      </c>
      <c r="B26">
        <v>802.86</v>
      </c>
      <c r="C26"/>
      <c r="D26" t="s">
        <v>270</v>
      </c>
      <c r="E26">
        <v>625.77</v>
      </c>
    </row>
    <row r="27" spans="1:5" s="89" customFormat="1" ht="14.65" customHeight="1" x14ac:dyDescent="0.2">
      <c r="A27" t="s">
        <v>232</v>
      </c>
      <c r="B27">
        <v>677.78</v>
      </c>
      <c r="C27"/>
      <c r="D27" t="s">
        <v>271</v>
      </c>
      <c r="E27">
        <v>786.73</v>
      </c>
    </row>
    <row r="28" spans="1:5" s="89" customFormat="1" ht="14.65" customHeight="1" x14ac:dyDescent="0.2">
      <c r="A28" t="s">
        <v>233</v>
      </c>
      <c r="B28">
        <v>652.49</v>
      </c>
      <c r="C28"/>
      <c r="D28" t="s">
        <v>272</v>
      </c>
      <c r="E28">
        <v>627</v>
      </c>
    </row>
    <row r="29" spans="1:5" s="89" customFormat="1" ht="14.65" customHeight="1" x14ac:dyDescent="0.2">
      <c r="A29" t="s">
        <v>234</v>
      </c>
      <c r="B29">
        <v>600.48</v>
      </c>
      <c r="C29"/>
      <c r="D29" t="s">
        <v>273</v>
      </c>
      <c r="E29">
        <v>670</v>
      </c>
    </row>
    <row r="30" spans="1:5" s="89" customFormat="1" ht="14.65" customHeight="1" x14ac:dyDescent="0.2">
      <c r="A30" t="s">
        <v>235</v>
      </c>
      <c r="B30">
        <v>654.25</v>
      </c>
      <c r="C30"/>
      <c r="D30" t="s">
        <v>274</v>
      </c>
      <c r="E30">
        <v>711.14</v>
      </c>
    </row>
    <row r="31" spans="1:5" s="89" customFormat="1" ht="14.65" customHeight="1" x14ac:dyDescent="0.2">
      <c r="A31" t="s">
        <v>236</v>
      </c>
      <c r="B31">
        <v>771.93</v>
      </c>
      <c r="C31"/>
      <c r="D31" t="s">
        <v>275</v>
      </c>
      <c r="E31">
        <v>572.03</v>
      </c>
    </row>
    <row r="32" spans="1:5" s="89" customFormat="1" ht="14.65" customHeight="1" x14ac:dyDescent="0.2">
      <c r="A32" t="s">
        <v>237</v>
      </c>
      <c r="B32">
        <v>783.75</v>
      </c>
      <c r="C32"/>
      <c r="D32" t="s">
        <v>276</v>
      </c>
      <c r="E32">
        <v>581.08000000000004</v>
      </c>
    </row>
    <row r="33" spans="1:5" s="89" customFormat="1" ht="14.65" customHeight="1" x14ac:dyDescent="0.2">
      <c r="A33" t="s">
        <v>238</v>
      </c>
      <c r="B33">
        <v>694.52</v>
      </c>
      <c r="C33"/>
      <c r="D33" t="s">
        <v>277</v>
      </c>
      <c r="E33">
        <v>830</v>
      </c>
    </row>
    <row r="34" spans="1:5" s="89" customFormat="1" ht="14.65" customHeight="1" x14ac:dyDescent="0.2">
      <c r="A34" t="s">
        <v>239</v>
      </c>
      <c r="B34">
        <v>608</v>
      </c>
      <c r="C34"/>
      <c r="D34" t="s">
        <v>278</v>
      </c>
      <c r="E34">
        <v>810</v>
      </c>
    </row>
    <row r="35" spans="1:5" s="89" customFormat="1" ht="14.65" customHeight="1" x14ac:dyDescent="0.2">
      <c r="A35" t="s">
        <v>240</v>
      </c>
      <c r="B35">
        <v>703</v>
      </c>
      <c r="C35"/>
      <c r="D35" t="s">
        <v>279</v>
      </c>
      <c r="E35">
        <v>702</v>
      </c>
    </row>
    <row r="36" spans="1:5" s="89" customFormat="1" ht="14.65" customHeight="1" x14ac:dyDescent="0.2">
      <c r="A36" t="s">
        <v>241</v>
      </c>
      <c r="B36">
        <v>950</v>
      </c>
      <c r="C36"/>
      <c r="D36" t="s">
        <v>280</v>
      </c>
      <c r="E36">
        <v>544.17999999999995</v>
      </c>
    </row>
    <row r="37" spans="1:5" s="89" customFormat="1" ht="14.65" customHeight="1" x14ac:dyDescent="0.2">
      <c r="A37" t="s">
        <v>242</v>
      </c>
      <c r="B37">
        <v>698.28</v>
      </c>
      <c r="C37"/>
      <c r="D37" t="s">
        <v>281</v>
      </c>
      <c r="E37">
        <v>550.52</v>
      </c>
    </row>
    <row r="38" spans="1:5" s="89" customFormat="1" ht="14.45" customHeight="1" x14ac:dyDescent="0.2">
      <c r="A38" t="s">
        <v>243</v>
      </c>
      <c r="B38">
        <v>585</v>
      </c>
      <c r="C38"/>
      <c r="D38" t="s">
        <v>282</v>
      </c>
      <c r="E38">
        <v>650</v>
      </c>
    </row>
    <row r="39" spans="1:5" s="89" customFormat="1" ht="14.65" customHeight="1" x14ac:dyDescent="0.2">
      <c r="A39" t="s">
        <v>244</v>
      </c>
      <c r="B39">
        <v>684</v>
      </c>
      <c r="C39"/>
      <c r="D39" t="s">
        <v>283</v>
      </c>
      <c r="E39">
        <v>756</v>
      </c>
    </row>
    <row r="40" spans="1:5" s="89" customFormat="1" ht="14.65" customHeight="1" x14ac:dyDescent="0.2">
      <c r="A40" t="s">
        <v>245</v>
      </c>
      <c r="B40">
        <v>656.62</v>
      </c>
      <c r="C40"/>
      <c r="D40" t="s">
        <v>284</v>
      </c>
      <c r="E40">
        <v>750</v>
      </c>
    </row>
    <row r="41" spans="1:5" s="89" customFormat="1" ht="14.65" customHeight="1" x14ac:dyDescent="0.2">
      <c r="A41" t="s">
        <v>246</v>
      </c>
      <c r="B41">
        <v>893</v>
      </c>
      <c r="C41"/>
      <c r="D41" t="s">
        <v>285</v>
      </c>
      <c r="E41">
        <v>798.31</v>
      </c>
    </row>
    <row r="42" spans="1:5" s="89" customFormat="1" ht="14.65" customHeight="1" x14ac:dyDescent="0.2">
      <c r="A42" t="s">
        <v>247</v>
      </c>
      <c r="B42">
        <v>537.48</v>
      </c>
      <c r="C42"/>
      <c r="D42" t="s">
        <v>286</v>
      </c>
      <c r="E42">
        <v>882</v>
      </c>
    </row>
    <row r="43" spans="1:5" s="89" customFormat="1" ht="14.65" customHeight="1" x14ac:dyDescent="0.2">
      <c r="A43" t="s">
        <v>248</v>
      </c>
      <c r="B43">
        <v>848.77</v>
      </c>
      <c r="C43"/>
      <c r="D43" t="s">
        <v>287</v>
      </c>
      <c r="E43">
        <v>516</v>
      </c>
    </row>
    <row r="44" spans="1:5" s="89" customFormat="1" ht="14.65" customHeight="1" x14ac:dyDescent="0.2">
      <c r="A44" t="s">
        <v>249</v>
      </c>
      <c r="B44">
        <v>713.47</v>
      </c>
      <c r="C44"/>
      <c r="D44" t="s">
        <v>288</v>
      </c>
      <c r="E44">
        <v>820.44</v>
      </c>
    </row>
    <row r="45" spans="1:5" s="89" customFormat="1" ht="14.65" customHeight="1" x14ac:dyDescent="0.2">
      <c r="A45" t="s">
        <v>250</v>
      </c>
      <c r="B45">
        <v>623</v>
      </c>
      <c r="C45"/>
      <c r="D45" t="s">
        <v>289</v>
      </c>
      <c r="E45">
        <v>689.97</v>
      </c>
    </row>
    <row r="46" spans="1:5" s="89" customFormat="1" ht="14.65" customHeight="1" x14ac:dyDescent="0.2">
      <c r="A46" t="s">
        <v>251</v>
      </c>
      <c r="B46">
        <v>867.63</v>
      </c>
      <c r="C46"/>
      <c r="D46" t="s">
        <v>290</v>
      </c>
      <c r="E46">
        <v>687.87</v>
      </c>
    </row>
    <row r="47" spans="1:5" s="89" customFormat="1" ht="14.65" customHeight="1" x14ac:dyDescent="0.2">
      <c r="A47" t="s">
        <v>252</v>
      </c>
      <c r="B47">
        <v>775</v>
      </c>
      <c r="C47"/>
      <c r="D47" t="s">
        <v>291</v>
      </c>
      <c r="E47">
        <v>973.96</v>
      </c>
    </row>
    <row r="48" spans="1:5" s="89" customFormat="1" ht="14.65" customHeight="1" x14ac:dyDescent="0.2">
      <c r="A48" t="s">
        <v>253</v>
      </c>
      <c r="B48">
        <v>534.96</v>
      </c>
      <c r="C48"/>
      <c r="D48" t="s">
        <v>292</v>
      </c>
      <c r="E48">
        <v>500</v>
      </c>
    </row>
    <row r="49" spans="1:5" s="89" customFormat="1" ht="14.65" customHeight="1" x14ac:dyDescent="0.2">
      <c r="A49" t="s">
        <v>254</v>
      </c>
      <c r="B49">
        <v>812.12</v>
      </c>
      <c r="C49"/>
      <c r="D49" t="s">
        <v>293</v>
      </c>
      <c r="E49">
        <v>719.37</v>
      </c>
    </row>
    <row r="50" spans="1:5" s="89" customFormat="1" x14ac:dyDescent="0.2">
      <c r="A50" t="s">
        <v>255</v>
      </c>
      <c r="B50">
        <v>662.53</v>
      </c>
      <c r="C50"/>
      <c r="D50" t="s">
        <v>294</v>
      </c>
      <c r="E50">
        <v>814.07</v>
      </c>
    </row>
    <row r="61" spans="1:5" x14ac:dyDescent="0.2">
      <c r="A61" s="191"/>
    </row>
  </sheetData>
  <sheetProtection insertRows="0" selectLockedCells="1"/>
  <mergeCells count="2">
    <mergeCell ref="A9:E9"/>
    <mergeCell ref="A1:E1"/>
  </mergeCells>
  <phoneticPr fontId="2" type="noConversion"/>
  <printOptions headings="1" gridLines="1"/>
  <pageMargins left="0.25" right="0" top="0.72" bottom="0.21" header="0.22" footer="0.17"/>
  <pageSetup firstPageNumber="5" orientation="landscape" r:id="rId1"/>
  <headerFooter alignWithMargins="0">
    <oddHeader>&amp;L&amp;8Page &amp;P&amp;R&amp;8Page &amp;P</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autoPageBreaks="0"/>
  </sheetPr>
  <dimension ref="A1:D24"/>
  <sheetViews>
    <sheetView showGridLines="0" zoomScaleNormal="100" workbookViewId="0">
      <selection activeCell="B28" sqref="B28"/>
    </sheetView>
  </sheetViews>
  <sheetFormatPr defaultColWidth="9.140625" defaultRowHeight="12.75" x14ac:dyDescent="0.2"/>
  <cols>
    <col min="1" max="1" width="84.5703125" style="239" customWidth="1"/>
    <col min="2" max="2" width="31.7109375" style="238" customWidth="1"/>
    <col min="3" max="4" width="7.7109375" style="238" customWidth="1"/>
    <col min="5" max="16384" width="9.140625" style="238"/>
  </cols>
  <sheetData>
    <row r="1" spans="1:4" x14ac:dyDescent="0.2">
      <c r="A1" s="418" t="s">
        <v>202</v>
      </c>
      <c r="B1" s="419"/>
      <c r="C1" s="237"/>
      <c r="D1" s="237"/>
    </row>
    <row r="2" spans="1:4" ht="4.5" customHeight="1" x14ac:dyDescent="0.2"/>
    <row r="3" spans="1:4" ht="7.5" customHeight="1" x14ac:dyDescent="0.2"/>
    <row r="4" spans="1:4" ht="39" customHeight="1" x14ac:dyDescent="0.2">
      <c r="A4" s="422" t="s">
        <v>176</v>
      </c>
      <c r="B4" s="421"/>
      <c r="C4" s="239"/>
      <c r="D4" s="239"/>
    </row>
    <row r="5" spans="1:4" ht="6.75" customHeight="1" x14ac:dyDescent="0.2">
      <c r="A5" s="248"/>
      <c r="B5" s="249"/>
    </row>
    <row r="6" spans="1:4" x14ac:dyDescent="0.2">
      <c r="A6" s="250" t="s">
        <v>133</v>
      </c>
      <c r="B6" s="249"/>
    </row>
    <row r="7" spans="1:4" ht="65.25" customHeight="1" x14ac:dyDescent="0.2">
      <c r="A7" s="253"/>
      <c r="B7" s="254"/>
    </row>
    <row r="8" spans="1:4" ht="54" customHeight="1" x14ac:dyDescent="0.2">
      <c r="A8" s="420" t="s">
        <v>200</v>
      </c>
      <c r="B8" s="421"/>
      <c r="C8" s="239"/>
      <c r="D8" s="239"/>
    </row>
    <row r="9" spans="1:4" ht="6" customHeight="1" x14ac:dyDescent="0.2">
      <c r="A9" s="248"/>
      <c r="B9" s="249"/>
    </row>
    <row r="10" spans="1:4" ht="30.75" customHeight="1" x14ac:dyDescent="0.2">
      <c r="A10" s="420" t="s">
        <v>135</v>
      </c>
      <c r="B10" s="421"/>
    </row>
    <row r="11" spans="1:4" ht="4.5" customHeight="1" x14ac:dyDescent="0.2">
      <c r="A11" s="248"/>
      <c r="B11" s="249"/>
    </row>
    <row r="12" spans="1:4" ht="62.25" customHeight="1" x14ac:dyDescent="0.2">
      <c r="A12" s="420" t="s">
        <v>201</v>
      </c>
      <c r="B12" s="421"/>
    </row>
    <row r="13" spans="1:4" ht="3" customHeight="1" x14ac:dyDescent="0.2">
      <c r="A13" s="248"/>
      <c r="B13" s="249"/>
    </row>
    <row r="14" spans="1:4" ht="29.25" customHeight="1" x14ac:dyDescent="0.2">
      <c r="A14" s="420" t="s">
        <v>136</v>
      </c>
      <c r="B14" s="421"/>
    </row>
    <row r="15" spans="1:4" ht="6.75" customHeight="1" x14ac:dyDescent="0.2"/>
    <row r="16" spans="1:4" ht="13.5" customHeight="1" x14ac:dyDescent="0.2">
      <c r="A16" s="251" t="s">
        <v>128</v>
      </c>
      <c r="B16" s="246">
        <v>13</v>
      </c>
    </row>
    <row r="17" spans="1:2" ht="14.25" customHeight="1" x14ac:dyDescent="0.2">
      <c r="A17" s="245"/>
      <c r="B17" s="242" t="s">
        <v>129</v>
      </c>
    </row>
    <row r="18" spans="1:2" ht="13.5" customHeight="1" x14ac:dyDescent="0.2">
      <c r="A18" s="251" t="s">
        <v>131</v>
      </c>
      <c r="B18" s="247">
        <v>2851344</v>
      </c>
    </row>
    <row r="19" spans="1:2" ht="13.5" customHeight="1" x14ac:dyDescent="0.2">
      <c r="A19" s="245"/>
      <c r="B19" s="243" t="s">
        <v>130</v>
      </c>
    </row>
    <row r="20" spans="1:2" ht="25.5" x14ac:dyDescent="0.2">
      <c r="A20" s="252" t="s">
        <v>134</v>
      </c>
      <c r="B20" s="246">
        <v>0</v>
      </c>
    </row>
    <row r="21" spans="1:2" ht="12.75" customHeight="1" x14ac:dyDescent="0.2">
      <c r="A21" s="245"/>
      <c r="B21" s="244" t="s">
        <v>129</v>
      </c>
    </row>
    <row r="22" spans="1:2" ht="40.5" customHeight="1" x14ac:dyDescent="0.2">
      <c r="A22" s="251" t="s">
        <v>132</v>
      </c>
      <c r="B22" s="247">
        <v>0</v>
      </c>
    </row>
    <row r="23" spans="1:2" ht="14.25" customHeight="1" x14ac:dyDescent="0.2">
      <c r="A23" s="245"/>
      <c r="B23" s="241" t="s">
        <v>130</v>
      </c>
    </row>
    <row r="24" spans="1:2" x14ac:dyDescent="0.2">
      <c r="B24" s="240"/>
    </row>
  </sheetData>
  <mergeCells count="6">
    <mergeCell ref="A1:B1"/>
    <mergeCell ref="A10:B10"/>
    <mergeCell ref="A12:B12"/>
    <mergeCell ref="A14:B14"/>
    <mergeCell ref="A4:B4"/>
    <mergeCell ref="A8:B8"/>
  </mergeCells>
  <phoneticPr fontId="2" type="noConversion"/>
  <printOptions headings="1"/>
  <pageMargins left="0.75" right="0" top="0.72" bottom="0.21" header="0.22" footer="0.17"/>
  <pageSetup firstPageNumber="5" orientation="landscape" r:id="rId1"/>
  <headerFooter alignWithMargins="0">
    <oddHeader>&amp;L&amp;8Page &amp;P&amp;R&amp;8Page &amp;P</oddHeader>
  </headerFooter>
  <drawing r:id="rId2"/>
  <legacyDrawing r:id="rId3"/>
  <oleObjects>
    <mc:AlternateContent xmlns:mc="http://schemas.openxmlformats.org/markup-compatibility/2006">
      <mc:Choice Requires="x14">
        <oleObject progId="Acrobat Document" dvAspect="DVASPECT_ICON" shapeId="16390" r:id="rId4">
          <objectPr defaultSize="0" autoPict="0" r:id="rId5">
            <anchor moveWithCells="1">
              <from>
                <xdr:col>0</xdr:col>
                <xdr:colOff>2600325</xdr:colOff>
                <xdr:row>6</xdr:row>
                <xdr:rowOff>142875</xdr:rowOff>
              </from>
              <to>
                <xdr:col>0</xdr:col>
                <xdr:colOff>3514725</xdr:colOff>
                <xdr:row>7</xdr:row>
                <xdr:rowOff>0</xdr:rowOff>
              </to>
            </anchor>
          </objectPr>
        </oleObject>
      </mc:Choice>
      <mc:Fallback>
        <oleObject progId="Acrobat Document" dvAspect="DVASPECT_ICON" shapeId="1639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1" ma:contentTypeDescription="Create a new document." ma:contentTypeScope="" ma:versionID="18ac0af63ffdeeaa6e8b6a5eddd97046">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a1adb2202c76c9f42257c1b42bd3460b"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0"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false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SFMS</Grouping>
    <Heading xmlns="6ce3111e-7420-4802-b50a-75d4e9a0b980" xsi:nil="true"/>
    <Sort_x0020_Order xmlns="6ce3111e-7420-4802-b50a-75d4e9a0b980">999</Sort_x0020_Order>
    <Year xmlns="d21dc803-237d-4c68-8692-8d731fd29118" xsi:nil="true"/>
    <ParagraphBeforeLink xmlns="d21dc803-237d-4c68-8692-8d731fd29118" xsi:nil="true"/>
    <Archive xmlns="6ce3111e-7420-4802-b50a-75d4e9a0b980">false</Archive>
    <AdditionalPageInfo xmlns="d21dc803-237d-4c68-8692-8d731fd29118" xsi:nil="true"/>
    <Subbullet xmlns="d21dc803-237d-4c68-8692-8d731fd29118" xsi:nil="true"/>
    <PublishingExpirationDate xmlns="http://schemas.microsoft.com/sharepoint/v3" xsi:nil="true"/>
    <ActiveInactive xmlns="d21dc803-237d-4c68-8692-8d731fd29118">true</ActiveInactive>
    <Divisions xmlns="4d435f69-8686-490b-bd6d-b153bf22ab50">40</Divisions>
    <PublishingStartDate xmlns="http://schemas.microsoft.com/sharepoint/v3" xsi:nil="true"/>
    <TargetAudience xmlns="6ce3111e-7420-4802-b50a-75d4e9a0b980"/>
    <MediaType xmlns="6ce3111e-7420-4802-b50a-75d4e9a0b980">
      <Value>10</Value>
    </MediaType>
    <DisplayPage xmlns="d21dc803-237d-4c68-8692-8d731fd29118" xsi:nil="true"/>
    <TaxCatchAll xmlns="6ce3111e-7420-4802-b50a-75d4e9a0b980"/>
    <Subheading xmlns="d21dc803-237d-4c68-8692-8d731fd29118" xsi:nil="true"/>
  </documentManagement>
</p:properties>
</file>

<file path=customXml/itemProps1.xml><?xml version="1.0" encoding="utf-8"?>
<ds:datastoreItem xmlns:ds="http://schemas.openxmlformats.org/officeDocument/2006/customXml" ds:itemID="{5AD2C4C0-E9B1-4656-A31F-FF70EBDD05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E4C547-7711-4340-9C3C-011563C596B5}">
  <ds:schemaRefs>
    <ds:schemaRef ds:uri="http://schemas.microsoft.com/sharepoint/v3/contenttype/forms"/>
  </ds:schemaRefs>
</ds:datastoreItem>
</file>

<file path=customXml/itemProps3.xml><?xml version="1.0" encoding="utf-8"?>
<ds:datastoreItem xmlns:ds="http://schemas.openxmlformats.org/officeDocument/2006/customXml" ds:itemID="{196B1D56-EA82-469A-9BB2-87F49CC1999A}">
  <ds:schemaRefs>
    <ds:schemaRef ds:uri="http://www.w3.org/XML/1998/namespace"/>
    <ds:schemaRef ds:uri="http://purl.org/dc/terms/"/>
    <ds:schemaRef ds:uri="http://schemas.microsoft.com/sharepoint/v3"/>
    <ds:schemaRef ds:uri="http://schemas.microsoft.com/office/2006/metadata/properties"/>
    <ds:schemaRef ds:uri="6ce3111e-7420-4802-b50a-75d4e9a0b980"/>
    <ds:schemaRef ds:uri="http://purl.org/dc/dcmitype/"/>
    <ds:schemaRef ds:uri="d21dc803-237d-4c68-8692-8d731fd29118"/>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4d435f69-8686-490b-bd6d-b153bf22ab5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ASA1</vt:lpstr>
      <vt:lpstr>ASA2</vt:lpstr>
      <vt:lpstr>ASA3</vt:lpstr>
      <vt:lpstr>PublishedSum 4</vt:lpstr>
      <vt:lpstr>Salary Sched 5</vt:lpstr>
      <vt:lpstr>Paym 6 (over $2,500)</vt:lpstr>
      <vt:lpstr>Paym 7 ($1000 to $2500)</vt:lpstr>
      <vt:lpstr>Paym 8 ($500 to $999)</vt:lpstr>
      <vt:lpstr>9 Contracts Exceeding 25,000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Statement of Affairs For The Fiscal Year Ending</dc:title>
  <dc:creator>Sally Cray</dc:creator>
  <cp:keywords/>
  <cp:lastModifiedBy>Jerry Rudolph</cp:lastModifiedBy>
  <cp:lastPrinted>2017-11-01T20:25:38Z</cp:lastPrinted>
  <dcterms:created xsi:type="dcterms:W3CDTF">2001-07-03T18:32:58Z</dcterms:created>
  <dcterms:modified xsi:type="dcterms:W3CDTF">2017-11-03T16:00:51Z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